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АЦИЯ СКЛАДОВ МТО\САЙТ МЧС по СПб\"/>
    </mc:Choice>
  </mc:AlternateContent>
  <bookViews>
    <workbookView xWindow="0" yWindow="0" windowWidth="20490" windowHeight="7760" tabRatio="531" firstSheet="1" activeTab="2"/>
  </bookViews>
  <sheets>
    <sheet name="ПГ 2024-2026" sheetId="1" state="hidden" r:id="rId1"/>
    <sheet name="РАЗМЕЩЕНИЯ" sheetId="3" r:id="rId2"/>
    <sheet name="ЕП" sheetId="4" r:id="rId3"/>
    <sheet name="ЕП п.4" sheetId="9" state="hidden" r:id="rId4"/>
    <sheet name="ЕП п.23" sheetId="10" state="hidden" r:id="rId5"/>
    <sheet name="Лист1" sheetId="11" state="hidden" r:id="rId6"/>
  </sheets>
  <definedNames>
    <definedName name="_FilterDatabase" localSheetId="2" hidden="1">ЕП!$A$1:$T$207</definedName>
    <definedName name="_FilterDatabase" localSheetId="4" hidden="1">'ЕП п.23'!$A$3:$M$3</definedName>
    <definedName name="_FilterDatabase" localSheetId="3" hidden="1">'ЕП п.4'!$A$3:$R$41</definedName>
    <definedName name="_FilterDatabase" localSheetId="0" hidden="1">'ПГ 2024-2026'!$A$1:$AB$177</definedName>
    <definedName name="_FilterDatabase" localSheetId="1" hidden="1">РАЗМЕЩЕНИЯ!$A$2:$W$50</definedName>
    <definedName name="_xlnm._FilterDatabase" localSheetId="2" hidden="1">ЕП!$A$1:$T$81</definedName>
    <definedName name="_xlnm._FilterDatabase" localSheetId="4">'ЕП п.23'!$A$3:$M$3</definedName>
    <definedName name="_xlnm._FilterDatabase" localSheetId="3" hidden="1">'ЕП п.4'!$A$3:$R$3</definedName>
    <definedName name="_xlnm._FilterDatabase" localSheetId="0" hidden="1">'ПГ 2024-2026'!$A$1:$AB$177</definedName>
    <definedName name="Print_Area" localSheetId="0">'ПГ 2024-2026'!$A$1:$W$4</definedName>
    <definedName name="_xlnm.Print_Area" localSheetId="1">РАЗМЕЩЕНИЯ!$A$1:$P$23</definedName>
    <definedName name="РАЗМЕЩЕНИЯ_N30" localSheetId="1">'ПГ 2024-2026'!#REF!</definedName>
  </definedNames>
  <calcPr calcId="162913"/>
</workbook>
</file>

<file path=xl/calcChain.xml><?xml version="1.0" encoding="utf-8"?>
<calcChain xmlns="http://schemas.openxmlformats.org/spreadsheetml/2006/main">
  <c r="M31" i="3" l="1"/>
  <c r="M30" i="3" l="1"/>
  <c r="Z17" i="1" l="1"/>
  <c r="Y17" i="1"/>
  <c r="D33" i="4" l="1"/>
  <c r="D34" i="4"/>
  <c r="D35" i="4"/>
  <c r="D36" i="4"/>
  <c r="K33" i="4"/>
  <c r="K34" i="4"/>
  <c r="K35" i="4"/>
  <c r="K36" i="4"/>
  <c r="D65" i="4"/>
  <c r="D66" i="4"/>
  <c r="D67" i="4"/>
  <c r="D72" i="4"/>
  <c r="D73" i="4"/>
  <c r="D74" i="4"/>
  <c r="D75" i="4"/>
  <c r="D76" i="4"/>
  <c r="D77" i="4"/>
  <c r="D78" i="4"/>
  <c r="D79" i="4"/>
  <c r="D80" i="4"/>
  <c r="D21" i="10" l="1"/>
  <c r="D20" i="10"/>
  <c r="D19" i="10"/>
  <c r="D24" i="10"/>
  <c r="D18" i="10"/>
  <c r="D22" i="10"/>
  <c r="D23" i="10"/>
  <c r="U13" i="1"/>
  <c r="U12" i="1"/>
  <c r="X9" i="1"/>
  <c r="D61" i="4"/>
  <c r="D62" i="4"/>
  <c r="D63" i="4"/>
  <c r="D50" i="4"/>
  <c r="D49" i="4"/>
  <c r="D48" i="4"/>
  <c r="D47" i="4"/>
  <c r="D46" i="4"/>
  <c r="D45" i="4"/>
  <c r="D42" i="4"/>
  <c r="D43" i="4"/>
  <c r="D44" i="4"/>
  <c r="D51" i="4"/>
  <c r="D52" i="4"/>
  <c r="D53" i="4"/>
  <c r="D54" i="4"/>
  <c r="D55" i="4"/>
  <c r="D56" i="4"/>
  <c r="D57" i="4"/>
  <c r="D58" i="4"/>
  <c r="D59" i="4"/>
  <c r="D40" i="4"/>
  <c r="D41" i="4"/>
  <c r="X122" i="1"/>
  <c r="W122" i="1"/>
  <c r="U122" i="1"/>
  <c r="X119" i="1"/>
  <c r="W119" i="1"/>
  <c r="U119" i="1"/>
  <c r="X106" i="1"/>
  <c r="X105" i="1"/>
  <c r="W110" i="1" l="1"/>
  <c r="AA156" i="1"/>
  <c r="X156" i="1"/>
  <c r="W156" i="1"/>
  <c r="U156" i="1"/>
  <c r="AA155" i="1"/>
  <c r="X155" i="1"/>
  <c r="W155" i="1"/>
  <c r="U155" i="1"/>
  <c r="AA154" i="1"/>
  <c r="W154" i="1"/>
  <c r="X154" i="1"/>
  <c r="U154" i="1"/>
  <c r="O156" i="1"/>
  <c r="O155" i="1"/>
  <c r="O154" i="1"/>
  <c r="AA153" i="1"/>
  <c r="X153" i="1"/>
  <c r="W153" i="1"/>
  <c r="U153" i="1"/>
  <c r="O153" i="1"/>
  <c r="AA141" i="1"/>
  <c r="X141" i="1"/>
  <c r="W141" i="1"/>
  <c r="U141" i="1"/>
  <c r="AA142" i="1"/>
  <c r="X142" i="1"/>
  <c r="W142" i="1"/>
  <c r="U142" i="1"/>
  <c r="AA143" i="1"/>
  <c r="X143" i="1"/>
  <c r="W143" i="1"/>
  <c r="U143" i="1"/>
  <c r="AA144" i="1"/>
  <c r="X144" i="1"/>
  <c r="W144" i="1"/>
  <c r="U144" i="1"/>
  <c r="Y156" i="1" l="1"/>
  <c r="Y155" i="1"/>
  <c r="Z154" i="1"/>
  <c r="Y154" i="1"/>
  <c r="Z155" i="1"/>
  <c r="Z156" i="1"/>
  <c r="Z153" i="1"/>
  <c r="Y153" i="1"/>
  <c r="AA2" i="1" l="1"/>
  <c r="X2" i="1"/>
  <c r="W2" i="1"/>
  <c r="U2" i="1"/>
  <c r="AA88" i="1"/>
  <c r="X88" i="1"/>
  <c r="W88" i="1"/>
  <c r="U88" i="1"/>
  <c r="X124" i="1"/>
  <c r="AA73" i="1"/>
  <c r="X73" i="1"/>
  <c r="W73" i="1"/>
  <c r="U73" i="1"/>
  <c r="AA72" i="1"/>
  <c r="X72" i="1"/>
  <c r="W72" i="1"/>
  <c r="U72" i="1"/>
  <c r="AA66" i="1" l="1"/>
  <c r="X66" i="1"/>
  <c r="W66" i="1"/>
  <c r="U66" i="1"/>
  <c r="E1" i="9" l="1"/>
  <c r="X147" i="1" l="1"/>
  <c r="X146" i="1"/>
  <c r="X145" i="1"/>
  <c r="W147" i="1"/>
  <c r="W146" i="1"/>
  <c r="W145" i="1"/>
  <c r="U147" i="1"/>
  <c r="U146" i="1"/>
  <c r="U145" i="1"/>
  <c r="X13" i="1"/>
  <c r="X12" i="1"/>
  <c r="W13" i="1"/>
  <c r="W12" i="1"/>
  <c r="J4" i="9"/>
  <c r="J5" i="9"/>
  <c r="J6" i="9"/>
  <c r="J7" i="9"/>
  <c r="J8" i="9"/>
  <c r="J9" i="9"/>
  <c r="J10" i="9"/>
  <c r="C5" i="9"/>
  <c r="K5" i="9" s="1"/>
  <c r="X94" i="1"/>
  <c r="W96" i="1"/>
  <c r="W94" i="1"/>
  <c r="Y63" i="1"/>
  <c r="O63" i="1"/>
  <c r="D3" i="4"/>
  <c r="D4" i="4"/>
  <c r="D81" i="4"/>
  <c r="W9" i="1" s="1"/>
  <c r="W78" i="1"/>
  <c r="D71" i="4"/>
  <c r="W81" i="1" s="1"/>
  <c r="D30" i="4"/>
  <c r="D31" i="4"/>
  <c r="U94" i="1" s="1"/>
  <c r="D60" i="4"/>
  <c r="Z63" i="1" l="1"/>
  <c r="D12" i="10"/>
  <c r="D11" i="10"/>
  <c r="D10" i="10"/>
  <c r="D13" i="10"/>
  <c r="D9" i="10"/>
  <c r="D14" i="10"/>
  <c r="D5" i="10"/>
  <c r="D6" i="10"/>
  <c r="D7" i="10"/>
  <c r="D8" i="10"/>
  <c r="D15" i="10"/>
  <c r="D16" i="10"/>
  <c r="D17" i="10"/>
  <c r="W45" i="1" s="1"/>
  <c r="D25" i="10"/>
  <c r="D26" i="10"/>
  <c r="D27" i="10"/>
  <c r="D28" i="10"/>
  <c r="D29" i="10"/>
  <c r="D30" i="10"/>
  <c r="D33" i="10"/>
  <c r="D34" i="10"/>
  <c r="D35" i="10"/>
  <c r="D36" i="10"/>
  <c r="D37" i="10"/>
  <c r="D38" i="10"/>
  <c r="D4" i="10"/>
  <c r="D69" i="4"/>
  <c r="W105" i="1" s="1"/>
  <c r="D70" i="4"/>
  <c r="W106" i="1" s="1"/>
  <c r="D29" i="4"/>
  <c r="D64" i="4"/>
  <c r="W123" i="1" s="1"/>
  <c r="D68" i="4"/>
  <c r="D37" i="4"/>
  <c r="W107" i="1" s="1"/>
  <c r="D3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8" i="4"/>
  <c r="D5" i="4"/>
  <c r="D6" i="4"/>
  <c r="D7" i="4"/>
  <c r="D2" i="4"/>
  <c r="U40" i="1" s="1"/>
  <c r="W70" i="1" l="1"/>
  <c r="W113" i="1"/>
  <c r="W84" i="1"/>
  <c r="W124" i="1"/>
  <c r="U124" i="1"/>
  <c r="M17" i="3"/>
  <c r="Y124" i="1" l="1"/>
  <c r="Y13" i="1"/>
  <c r="Y14" i="1"/>
  <c r="Y15" i="1"/>
  <c r="O13" i="1"/>
  <c r="Z13" i="1" l="1"/>
  <c r="O15" i="1"/>
  <c r="Z15" i="1" s="1"/>
  <c r="AA16" i="1"/>
  <c r="X16" i="1"/>
  <c r="W16" i="1"/>
  <c r="Z16" i="1" s="1"/>
  <c r="U16" i="1"/>
  <c r="AA18" i="1"/>
  <c r="X18" i="1"/>
  <c r="W18" i="1"/>
  <c r="Z18" i="1" s="1"/>
  <c r="U18" i="1"/>
  <c r="O20" i="1"/>
  <c r="O19" i="1"/>
  <c r="O31" i="1"/>
  <c r="O28" i="1"/>
  <c r="O29" i="1"/>
  <c r="O30" i="1"/>
  <c r="Y8" i="1"/>
  <c r="O8" i="1"/>
  <c r="Z8" i="1" s="1"/>
  <c r="Y10" i="1"/>
  <c r="O10" i="1"/>
  <c r="O39" i="1"/>
  <c r="O106" i="1"/>
  <c r="O105" i="1"/>
  <c r="C69" i="4" l="1"/>
  <c r="K69" i="4" s="1"/>
  <c r="Z105" i="1"/>
  <c r="C70" i="4"/>
  <c r="K70" i="4" s="1"/>
  <c r="Z106" i="1"/>
  <c r="Z10" i="1"/>
  <c r="Y18" i="1"/>
  <c r="Y16" i="1"/>
  <c r="Y95" i="1"/>
  <c r="Y97" i="1"/>
  <c r="Y99" i="1"/>
  <c r="O95" i="1"/>
  <c r="O99" i="1"/>
  <c r="O97" i="1"/>
  <c r="Y102" i="1"/>
  <c r="O102" i="1"/>
  <c r="Z102" i="1" s="1"/>
  <c r="Y115" i="1"/>
  <c r="O115" i="1"/>
  <c r="Y109" i="1"/>
  <c r="O109" i="1"/>
  <c r="Y112" i="1"/>
  <c r="O112" i="1"/>
  <c r="Y122" i="1"/>
  <c r="Y125" i="1"/>
  <c r="Y126" i="1"/>
  <c r="O122" i="1"/>
  <c r="C7" i="9" s="1"/>
  <c r="K7" i="9" s="1"/>
  <c r="Y118" i="1"/>
  <c r="Y119" i="1"/>
  <c r="Y120" i="1"/>
  <c r="Y121" i="1"/>
  <c r="O121" i="1"/>
  <c r="Z121" i="1" s="1"/>
  <c r="O118" i="1"/>
  <c r="Z118" i="1" s="1"/>
  <c r="Y136" i="1"/>
  <c r="Y137" i="1"/>
  <c r="O136" i="1"/>
  <c r="Z136" i="1" s="1"/>
  <c r="Y139" i="1"/>
  <c r="Y140" i="1"/>
  <c r="O139" i="1"/>
  <c r="Z139" i="1" s="1"/>
  <c r="O140" i="1"/>
  <c r="Z140" i="1" s="1"/>
  <c r="O133" i="1"/>
  <c r="Z133" i="1" s="1"/>
  <c r="Y132" i="1"/>
  <c r="Y133" i="1"/>
  <c r="O132" i="1"/>
  <c r="Z132" i="1" s="1"/>
  <c r="O3" i="1"/>
  <c r="Z3" i="1" s="1"/>
  <c r="Y72" i="1"/>
  <c r="Y73" i="1"/>
  <c r="Y74" i="1"/>
  <c r="Y75" i="1"/>
  <c r="Y76" i="1"/>
  <c r="O76" i="1"/>
  <c r="Z76" i="1" s="1"/>
  <c r="O73" i="1"/>
  <c r="Z73" i="1" s="1"/>
  <c r="O72" i="1"/>
  <c r="Z72" i="1" s="1"/>
  <c r="O86" i="1"/>
  <c r="Y83" i="1"/>
  <c r="O83" i="1"/>
  <c r="Y79" i="1"/>
  <c r="Y80" i="1"/>
  <c r="Y82" i="1"/>
  <c r="Y85" i="1"/>
  <c r="Y87" i="1"/>
  <c r="Y88" i="1"/>
  <c r="Y89" i="1"/>
  <c r="Y90" i="1"/>
  <c r="Y91" i="1"/>
  <c r="Y92" i="1"/>
  <c r="Y93" i="1"/>
  <c r="Y100" i="1"/>
  <c r="Y101" i="1"/>
  <c r="Y103" i="1"/>
  <c r="Y104" i="1"/>
  <c r="Y108" i="1"/>
  <c r="Y111" i="1"/>
  <c r="Y114" i="1"/>
  <c r="Y116" i="1"/>
  <c r="Y117" i="1"/>
  <c r="Y128" i="1"/>
  <c r="Y129" i="1"/>
  <c r="Y130" i="1"/>
  <c r="Y131" i="1"/>
  <c r="Y134" i="1"/>
  <c r="Y135" i="1"/>
  <c r="Y138" i="1"/>
  <c r="Y148" i="1"/>
  <c r="Y149" i="1"/>
  <c r="Y150" i="1"/>
  <c r="Y151" i="1"/>
  <c r="Y152" i="1"/>
  <c r="Y157" i="1"/>
  <c r="Y158" i="1"/>
  <c r="Y159" i="1"/>
  <c r="Y160" i="1"/>
  <c r="Y161" i="1"/>
  <c r="Y162" i="1"/>
  <c r="Y3" i="1"/>
  <c r="Y4" i="1"/>
  <c r="Y5" i="1"/>
  <c r="Y6" i="1"/>
  <c r="Y7" i="1"/>
  <c r="Y11" i="1"/>
  <c r="Y12" i="1"/>
  <c r="Y19" i="1"/>
  <c r="Y21" i="1"/>
  <c r="Y22" i="1"/>
  <c r="Y23" i="1"/>
  <c r="Y24" i="1"/>
  <c r="Y25" i="1"/>
  <c r="Y26" i="1"/>
  <c r="Y27" i="1"/>
  <c r="Y32" i="1"/>
  <c r="Y33" i="1"/>
  <c r="Y34" i="1"/>
  <c r="Y35" i="1"/>
  <c r="Y36" i="1"/>
  <c r="Y37" i="1"/>
  <c r="Y38" i="1"/>
  <c r="Y41" i="1"/>
  <c r="Y42" i="1"/>
  <c r="Y43" i="1"/>
  <c r="Y44" i="1"/>
  <c r="Y46" i="1"/>
  <c r="Y48" i="1"/>
  <c r="Y49" i="1"/>
  <c r="Y51" i="1"/>
  <c r="Y53" i="1"/>
  <c r="Y54" i="1"/>
  <c r="Y56" i="1"/>
  <c r="Y58" i="1"/>
  <c r="Y60" i="1"/>
  <c r="Y65" i="1"/>
  <c r="Y66" i="1"/>
  <c r="Y67" i="1"/>
  <c r="Y68" i="1"/>
  <c r="Y69" i="1"/>
  <c r="Y71" i="1"/>
  <c r="Y77" i="1"/>
  <c r="O80" i="1"/>
  <c r="O66" i="1"/>
  <c r="Z66" i="1" s="1"/>
  <c r="O69" i="1"/>
  <c r="O93" i="1"/>
  <c r="Z93" i="1" s="1"/>
  <c r="O90" i="1"/>
  <c r="Z90" i="1" s="1"/>
  <c r="Z122" i="1" l="1"/>
  <c r="Z83" i="1"/>
  <c r="Z86" i="1"/>
  <c r="Z80" i="1"/>
  <c r="Z95" i="1"/>
  <c r="Z99" i="1"/>
  <c r="Z97" i="1"/>
  <c r="Z109" i="1"/>
  <c r="Z112" i="1"/>
  <c r="Z115" i="1"/>
  <c r="O5" i="1"/>
  <c r="Z5" i="1" s="1"/>
  <c r="O36" i="1" l="1"/>
  <c r="O35" i="1"/>
  <c r="O34" i="1"/>
  <c r="O126" i="1"/>
  <c r="O124" i="1"/>
  <c r="O123" i="1"/>
  <c r="Z123" i="1" l="1"/>
  <c r="C64" i="4"/>
  <c r="K64" i="4" s="1"/>
  <c r="Z124" i="1"/>
  <c r="C68" i="4"/>
  <c r="K68" i="4" s="1"/>
  <c r="O159" i="1"/>
  <c r="O158" i="1"/>
  <c r="O77" i="1"/>
  <c r="Z77" i="1" s="1"/>
  <c r="O45" i="1"/>
  <c r="O60" i="1"/>
  <c r="O56" i="1"/>
  <c r="O65" i="1"/>
  <c r="O58" i="1"/>
  <c r="C17" i="10" l="1"/>
  <c r="Z45" i="1"/>
  <c r="M23" i="3"/>
  <c r="M22" i="3" l="1"/>
  <c r="M24" i="3"/>
  <c r="M25" i="3"/>
  <c r="M26" i="3"/>
  <c r="M27" i="3"/>
  <c r="M28" i="3"/>
  <c r="M29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21" i="3"/>
  <c r="M20" i="3" l="1"/>
  <c r="M19" i="3"/>
  <c r="M16" i="3" l="1"/>
  <c r="M15" i="3"/>
  <c r="M14" i="3"/>
  <c r="M13" i="3"/>
  <c r="M7" i="3" l="1"/>
  <c r="AA64" i="1" l="1"/>
  <c r="W64" i="1"/>
  <c r="U64" i="1"/>
  <c r="Y64" i="1" l="1"/>
  <c r="AA59" i="1"/>
  <c r="W59" i="1"/>
  <c r="U59" i="1"/>
  <c r="AA57" i="1"/>
  <c r="W57" i="1"/>
  <c r="U57" i="1"/>
  <c r="AA55" i="1"/>
  <c r="W55" i="1"/>
  <c r="U55" i="1"/>
  <c r="AA50" i="1"/>
  <c r="X50" i="1"/>
  <c r="W50" i="1"/>
  <c r="U50" i="1"/>
  <c r="O152" i="1"/>
  <c r="O67" i="1"/>
  <c r="O68" i="1"/>
  <c r="O70" i="1"/>
  <c r="O71" i="1"/>
  <c r="O74" i="1"/>
  <c r="Z74" i="1" s="1"/>
  <c r="O75" i="1"/>
  <c r="Z75" i="1" s="1"/>
  <c r="O78" i="1"/>
  <c r="O79" i="1"/>
  <c r="O81" i="1"/>
  <c r="C71" i="4" s="1"/>
  <c r="K71" i="4" s="1"/>
  <c r="O82" i="1"/>
  <c r="O84" i="1"/>
  <c r="C31" i="10" s="1"/>
  <c r="O85" i="1"/>
  <c r="O87" i="1"/>
  <c r="O88" i="1"/>
  <c r="O89" i="1"/>
  <c r="O91" i="1"/>
  <c r="O92" i="1"/>
  <c r="O94" i="1"/>
  <c r="C31" i="4" s="1"/>
  <c r="K31" i="4" s="1"/>
  <c r="O96" i="1"/>
  <c r="O98" i="1"/>
  <c r="O100" i="1"/>
  <c r="O101" i="1"/>
  <c r="O103" i="1"/>
  <c r="O104" i="1"/>
  <c r="O107" i="1"/>
  <c r="C37" i="4" s="1"/>
  <c r="K37" i="4" s="1"/>
  <c r="O108" i="1"/>
  <c r="O110" i="1"/>
  <c r="C42" i="4" s="1"/>
  <c r="K42" i="4" s="1"/>
  <c r="O111" i="1"/>
  <c r="O113" i="1"/>
  <c r="C60" i="4" s="1"/>
  <c r="K60" i="4" s="1"/>
  <c r="O114" i="1"/>
  <c r="O116" i="1"/>
  <c r="O117" i="1"/>
  <c r="O119" i="1"/>
  <c r="C6" i="9" s="1"/>
  <c r="K6" i="9" s="1"/>
  <c r="O120" i="1"/>
  <c r="O125" i="1"/>
  <c r="O127" i="1"/>
  <c r="O128" i="1"/>
  <c r="O129" i="1"/>
  <c r="O130" i="1"/>
  <c r="O131" i="1"/>
  <c r="O134" i="1"/>
  <c r="O135" i="1"/>
  <c r="O137" i="1"/>
  <c r="O138" i="1"/>
  <c r="O141" i="1"/>
  <c r="O142" i="1"/>
  <c r="O143" i="1"/>
  <c r="O144" i="1"/>
  <c r="O145" i="1"/>
  <c r="C8" i="9" s="1"/>
  <c r="K8" i="9" s="1"/>
  <c r="O146" i="1"/>
  <c r="C9" i="9" s="1"/>
  <c r="K9" i="9" s="1"/>
  <c r="O147" i="1"/>
  <c r="C10" i="9" s="1"/>
  <c r="K10" i="9" s="1"/>
  <c r="O148" i="1"/>
  <c r="O149" i="1"/>
  <c r="O150" i="1"/>
  <c r="O151" i="1"/>
  <c r="O157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64" i="1"/>
  <c r="O61" i="1"/>
  <c r="O59" i="1"/>
  <c r="O55" i="1"/>
  <c r="O57" i="1"/>
  <c r="O54" i="1"/>
  <c r="O52" i="1"/>
  <c r="O50" i="1"/>
  <c r="O51" i="1"/>
  <c r="O49" i="1"/>
  <c r="O47" i="1"/>
  <c r="O46" i="1"/>
  <c r="C4" i="4" s="1"/>
  <c r="K4" i="4" s="1"/>
  <c r="O43" i="1"/>
  <c r="C3" i="4" s="1"/>
  <c r="K3" i="4" s="1"/>
  <c r="O44" i="1"/>
  <c r="O42" i="1"/>
  <c r="O40" i="1"/>
  <c r="O38" i="1"/>
  <c r="O4" i="1"/>
  <c r="Z4" i="1" s="1"/>
  <c r="O6" i="1"/>
  <c r="O7" i="1"/>
  <c r="Z7" i="1" s="1"/>
  <c r="O9" i="1"/>
  <c r="C81" i="4" s="1"/>
  <c r="K81" i="4" s="1"/>
  <c r="O11" i="1"/>
  <c r="O12" i="1"/>
  <c r="C4" i="9" s="1"/>
  <c r="K4" i="9" s="1"/>
  <c r="O14" i="1"/>
  <c r="Z14" i="1" s="1"/>
  <c r="O21" i="1"/>
  <c r="O22" i="1"/>
  <c r="O23" i="1"/>
  <c r="O24" i="1"/>
  <c r="Z24" i="1" s="1"/>
  <c r="O25" i="1"/>
  <c r="Z25" i="1" s="1"/>
  <c r="O26" i="1"/>
  <c r="Z26" i="1" s="1"/>
  <c r="O27" i="1"/>
  <c r="Z27" i="1" s="1"/>
  <c r="O32" i="1"/>
  <c r="O33" i="1"/>
  <c r="O37" i="1"/>
  <c r="O2" i="1"/>
  <c r="C1" i="9" l="1"/>
  <c r="Z11" i="1"/>
  <c r="Z79" i="1"/>
  <c r="Z78" i="1"/>
  <c r="C76" i="4"/>
  <c r="K76" i="4" s="1"/>
  <c r="Y57" i="1"/>
  <c r="Y50" i="1"/>
  <c r="Y55" i="1"/>
  <c r="Y59" i="1"/>
  <c r="Z50" i="1"/>
  <c r="U61" i="1" l="1"/>
  <c r="U52" i="1"/>
  <c r="U47" i="1"/>
  <c r="X98" i="1" l="1"/>
  <c r="X96" i="1"/>
  <c r="W98" i="1"/>
  <c r="Z98" i="1" s="1"/>
  <c r="Z96" i="1"/>
  <c r="Z163" i="1" l="1"/>
  <c r="Y171" i="1"/>
  <c r="Y170" i="1"/>
  <c r="Y169" i="1"/>
  <c r="Y168" i="1"/>
  <c r="Y167" i="1"/>
  <c r="Y166" i="1"/>
  <c r="Y165" i="1"/>
  <c r="Y164" i="1"/>
  <c r="Y163" i="1"/>
  <c r="Z171" i="1"/>
  <c r="Z170" i="1"/>
  <c r="Z169" i="1"/>
  <c r="Z168" i="1"/>
  <c r="Z167" i="1"/>
  <c r="Z166" i="1"/>
  <c r="Z165" i="1"/>
  <c r="Z164" i="1"/>
  <c r="Z157" i="1" l="1"/>
  <c r="Y147" i="1" l="1"/>
  <c r="Y146" i="1"/>
  <c r="Z158" i="1" l="1"/>
  <c r="Z159" i="1"/>
  <c r="Z160" i="1"/>
  <c r="Z161" i="1"/>
  <c r="Z162" i="1"/>
  <c r="Y141" i="1" l="1"/>
  <c r="Y145" i="1" l="1"/>
  <c r="Y142" i="1" l="1"/>
  <c r="Y143" i="1" l="1"/>
  <c r="Y144" i="1"/>
  <c r="Z150" i="1" l="1"/>
  <c r="Z151" i="1"/>
  <c r="Z152" i="1"/>
  <c r="Z148" i="1"/>
  <c r="Z149" i="1"/>
  <c r="Z141" i="1"/>
  <c r="Z142" i="1"/>
  <c r="Z143" i="1"/>
  <c r="Z144" i="1"/>
  <c r="Z147" i="1" l="1"/>
  <c r="Z145" i="1"/>
  <c r="Z146" i="1"/>
  <c r="Y94" i="1" l="1"/>
  <c r="U98" i="1" l="1"/>
  <c r="Y98" i="1" s="1"/>
  <c r="T30" i="4"/>
  <c r="S30" i="4"/>
  <c r="R30" i="4"/>
  <c r="U96" i="1" l="1"/>
  <c r="Y96" i="1" s="1"/>
  <c r="T32" i="4" l="1"/>
  <c r="S32" i="4"/>
  <c r="R32" i="4"/>
  <c r="C2" i="4" l="1"/>
  <c r="W127" i="1"/>
  <c r="Y2" i="1"/>
  <c r="Z51" i="1"/>
  <c r="Z49" i="1"/>
  <c r="Z46" i="1"/>
  <c r="Z67" i="1"/>
  <c r="Z68" i="1"/>
  <c r="Z43" i="1"/>
  <c r="Z54" i="1"/>
  <c r="Z42" i="1"/>
  <c r="Z70" i="1" l="1"/>
  <c r="C25" i="10"/>
  <c r="C6" i="4"/>
  <c r="C9" i="4"/>
  <c r="C5" i="4"/>
  <c r="Z22" i="1" l="1"/>
  <c r="Z23" i="1"/>
  <c r="Z21" i="1"/>
  <c r="Z19" i="1"/>
  <c r="Z137" i="1"/>
  <c r="Z138" i="1"/>
  <c r="Z135" i="1"/>
  <c r="Z134" i="1"/>
  <c r="Z103" i="1"/>
  <c r="Z104" i="1"/>
  <c r="Z101" i="1"/>
  <c r="Z100" i="1"/>
  <c r="Z37" i="1"/>
  <c r="Z38" i="1"/>
  <c r="Z9" i="1"/>
  <c r="Z6" i="1"/>
  <c r="Z2" i="1"/>
  <c r="Z92" i="1"/>
  <c r="Z89" i="1"/>
  <c r="Z87" i="1"/>
  <c r="Z82" i="1"/>
  <c r="Z81" i="1"/>
  <c r="Z85" i="1"/>
  <c r="Z84" i="1"/>
  <c r="Z12" i="1"/>
  <c r="Z120" i="1"/>
  <c r="Z119" i="1"/>
  <c r="Z117" i="1"/>
  <c r="Z116" i="1"/>
  <c r="Z114" i="1"/>
  <c r="Z113" i="1"/>
  <c r="Z111" i="1"/>
  <c r="Z110" i="1"/>
  <c r="Z33" i="1"/>
  <c r="Z32" i="1"/>
  <c r="Z126" i="1"/>
  <c r="Z125" i="1"/>
  <c r="Z108" i="1"/>
  <c r="Z107" i="1"/>
  <c r="Z128" i="1" l="1"/>
  <c r="Z129" i="1"/>
  <c r="Z130" i="1"/>
  <c r="Z131" i="1"/>
  <c r="Z57" i="1" l="1"/>
  <c r="Z64" i="1"/>
  <c r="Z59" i="1"/>
  <c r="Z71" i="1"/>
  <c r="Z88" i="1"/>
  <c r="Z91" i="1"/>
  <c r="Z44" i="1" l="1"/>
  <c r="C4" i="10"/>
  <c r="Z127" i="1"/>
  <c r="U127" i="1"/>
  <c r="C29" i="4"/>
  <c r="K29" i="4" s="1"/>
  <c r="Z94" i="1"/>
  <c r="C30" i="4"/>
  <c r="K30" i="4" s="1"/>
  <c r="C32" i="4"/>
  <c r="K32" i="4" s="1"/>
  <c r="K9" i="4" l="1"/>
  <c r="W61" i="1"/>
  <c r="W52" i="1"/>
  <c r="Y52" i="1" s="1"/>
  <c r="K5" i="4"/>
  <c r="W47" i="1"/>
  <c r="K6" i="4"/>
  <c r="W40" i="1"/>
  <c r="Y40" i="1" s="1"/>
  <c r="K2" i="4"/>
  <c r="Y47" i="1" l="1"/>
  <c r="Z47" i="1"/>
  <c r="Z61" i="1"/>
  <c r="Z40" i="1"/>
  <c r="Z52" i="1"/>
  <c r="Z55" i="1" l="1"/>
  <c r="H1" i="9" l="1"/>
  <c r="K1" i="9" l="1"/>
</calcChain>
</file>

<file path=xl/comments1.xml><?xml version="1.0" encoding="utf-8"?>
<comments xmlns="http://schemas.openxmlformats.org/spreadsheetml/2006/main">
  <authors>
    <author>Яна</author>
    <author>5</author>
  </authors>
  <commentList>
    <comment ref="Q2" authorId="0" shapeId="0">
      <text>
        <r>
          <rPr>
            <b/>
            <sz val="10"/>
            <color indexed="81"/>
            <rFont val="Tahoma"/>
            <family val="2"/>
            <charset val="204"/>
          </rPr>
          <t>Яна:</t>
        </r>
        <r>
          <rPr>
            <sz val="10"/>
            <color indexed="81"/>
            <rFont val="Tahoma"/>
            <family val="2"/>
            <charset val="204"/>
          </rPr>
          <t xml:space="preserve">
Было 126 100,00</t>
        </r>
      </text>
    </comment>
    <comment ref="M4" authorId="0" shapeId="0">
      <text>
        <r>
          <rPr>
            <b/>
            <sz val="10"/>
            <color indexed="81"/>
            <rFont val="Tahoma"/>
            <family val="2"/>
            <charset val="204"/>
          </rPr>
          <t>Яна:</t>
        </r>
        <r>
          <rPr>
            <sz val="10"/>
            <color indexed="81"/>
            <rFont val="Tahoma"/>
            <family val="2"/>
            <charset val="204"/>
          </rPr>
          <t xml:space="preserve">
Услуги по доступу к информационно-коммуникационной сети Интернет </t>
        </r>
      </text>
    </comment>
    <comment ref="M5" authorId="0" shapeId="0">
      <text>
        <r>
          <rPr>
            <b/>
            <sz val="10"/>
            <color indexed="81"/>
            <rFont val="Tahoma"/>
            <family val="2"/>
            <charset val="204"/>
          </rPr>
          <t>Яна:</t>
        </r>
        <r>
          <rPr>
            <sz val="10"/>
            <color indexed="81"/>
            <rFont val="Tahoma"/>
            <family val="2"/>
            <charset val="204"/>
          </rPr>
          <t xml:space="preserve">
Услуги по доступу к информационно-коммуникационной сети Интернет </t>
        </r>
      </text>
    </comment>
    <comment ref="Q40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41 456 700,00</t>
        </r>
      </text>
    </comment>
    <comment ref="R40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41 456 700,0</t>
        </r>
      </text>
    </comment>
    <comment ref="S42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40 000 000,00</t>
        </r>
      </text>
    </comment>
    <comment ref="Q44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Было: 8 150 000,00;              6 512 450,00;                    7 768 790,35;                10 672 823,19</t>
        </r>
      </text>
    </comment>
    <comment ref="R44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8 150 000,00</t>
        </r>
      </text>
    </comment>
    <comment ref="S44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8 150 000,00</t>
        </r>
      </text>
    </comment>
    <comment ref="Q47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5 500 000,00;                6 499 998,74</t>
        </r>
      </text>
    </comment>
    <comment ref="R47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3 000 000,00;            6 499 998,74</t>
        </r>
      </text>
    </comment>
    <comment ref="Q61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85 834 368,22;           83 819 611,44;                  80 389 960,13;
73 291 460,13</t>
        </r>
      </text>
    </comment>
    <comment ref="R61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92 395 969,03;            82 543 076,47</t>
        </r>
      </text>
    </comment>
    <comment ref="P127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Должно быть                        2 367 604,16</t>
        </r>
      </text>
    </comment>
    <comment ref="Q127" authorId="1" shapeId="0">
      <text>
        <r>
          <rPr>
            <b/>
            <sz val="9"/>
            <color indexed="81"/>
            <rFont val="Tahoma"/>
            <family val="2"/>
            <charset val="204"/>
          </rPr>
          <t>5:</t>
        </r>
        <r>
          <rPr>
            <sz val="9"/>
            <color indexed="81"/>
            <rFont val="Tahoma"/>
            <family val="2"/>
            <charset val="204"/>
          </rPr>
          <t xml:space="preserve">
Было 2 629 947,93</t>
        </r>
      </text>
    </comment>
  </commentList>
</comments>
</file>

<file path=xl/sharedStrings.xml><?xml version="1.0" encoding="utf-8"?>
<sst xmlns="http://schemas.openxmlformats.org/spreadsheetml/2006/main" count="2758" uniqueCount="980">
  <si>
    <t>Наименование объекта закупки</t>
  </si>
  <si>
    <t>Остаток под контрактацию</t>
  </si>
  <si>
    <t>Планируемый год размещения</t>
  </si>
  <si>
    <t>ИКЗ</t>
  </si>
  <si>
    <t>Код ОКПД</t>
  </si>
  <si>
    <t>Сумма по ИКЗ</t>
  </si>
  <si>
    <t>Сумма закупки</t>
  </si>
  <si>
    <t>Статья</t>
  </si>
  <si>
    <t>№ предложения в бюджете</t>
  </si>
  <si>
    <t>Дата размещения ПГ</t>
  </si>
  <si>
    <t>Цена контракта</t>
  </si>
  <si>
    <t>Строители</t>
  </si>
  <si>
    <t>Преференции</t>
  </si>
  <si>
    <t>Дополнительная аналитика</t>
  </si>
  <si>
    <t>Ответственное конт лицо</t>
  </si>
  <si>
    <t>Подгруппа нормативных затрат</t>
  </si>
  <si>
    <t>Тип закупки</t>
  </si>
  <si>
    <t>Примечание</t>
  </si>
  <si>
    <t>КОСГУ</t>
  </si>
  <si>
    <t>14.12</t>
  </si>
  <si>
    <t>35.30.11.111</t>
  </si>
  <si>
    <t>53.10.12.000</t>
  </si>
  <si>
    <t>53.20.11.110</t>
  </si>
  <si>
    <t>Поставка вещевого имущества</t>
  </si>
  <si>
    <t>Поставка теплоснабжения</t>
  </si>
  <si>
    <t>Услуги по организации питания</t>
  </si>
  <si>
    <t>№</t>
  </si>
  <si>
    <t>Предмет/Номер извещения</t>
  </si>
  <si>
    <t>Статус аукциона</t>
  </si>
  <si>
    <t>Способ размещения</t>
  </si>
  <si>
    <t>Начальная цена</t>
  </si>
  <si>
    <t>Дата разм.</t>
  </si>
  <si>
    <t>Дата оконч. приема заявок</t>
  </si>
  <si>
    <t xml:space="preserve">Экономия </t>
  </si>
  <si>
    <t>Дата и номер ГК</t>
  </si>
  <si>
    <t>Срок исп.ГК/статус испол-я</t>
  </si>
  <si>
    <t>ЭА</t>
  </si>
  <si>
    <t>Наименование закупки</t>
  </si>
  <si>
    <t>Сумма ГК</t>
  </si>
  <si>
    <t>Номер и дата контракта</t>
  </si>
  <si>
    <t>Ед. поставщик (п._ст.93)</t>
  </si>
  <si>
    <t>Лицо ответственное</t>
  </si>
  <si>
    <t>Дата исполнения</t>
  </si>
  <si>
    <t>Связь</t>
  </si>
  <si>
    <t>Тыл</t>
  </si>
  <si>
    <t>ЦУКС</t>
  </si>
  <si>
    <t>65.12.11.000</t>
  </si>
  <si>
    <t>Будько А.О.</t>
  </si>
  <si>
    <t>ЭЛ площадка</t>
  </si>
  <si>
    <t>Кол-во листов</t>
  </si>
  <si>
    <t>Примечания</t>
  </si>
  <si>
    <t>Ответственный за закупку ОКС/статус согласования</t>
  </si>
  <si>
    <t>Поставщик/               исполнитель</t>
  </si>
  <si>
    <t>56.29.19.000</t>
  </si>
  <si>
    <t>Захарьев А.А.</t>
  </si>
  <si>
    <t>177 0310 10 4 01 90049 244</t>
  </si>
  <si>
    <t>30.30.50.110</t>
  </si>
  <si>
    <t>Антипов А.С.</t>
  </si>
  <si>
    <t xml:space="preserve">177 0310 10 4 01 90049 244 </t>
  </si>
  <si>
    <t xml:space="preserve">Оказание услуг федеральной фельдъегерской связи </t>
  </si>
  <si>
    <t>Ивонина Е.Д.</t>
  </si>
  <si>
    <t>ОО</t>
  </si>
  <si>
    <t>ОЗГТ</t>
  </si>
  <si>
    <t>Матвеев А.В.</t>
  </si>
  <si>
    <t>2.1.4 Затараты на оплату суслуг фельдъегерской связи</t>
  </si>
  <si>
    <t>Изготовление бланков и листовок</t>
  </si>
  <si>
    <t>ГИМС</t>
  </si>
  <si>
    <t>Радько А.В.</t>
  </si>
  <si>
    <t>2.9.9 Затраты на приобретение служебного обмундирования</t>
  </si>
  <si>
    <t>7.8.1 Затраты на приобретение продовольственных товаров и хлебопродуктов</t>
  </si>
  <si>
    <t>93.19.11.000</t>
  </si>
  <si>
    <t>УГЗ</t>
  </si>
  <si>
    <t>85.42.19.900</t>
  </si>
  <si>
    <t xml:space="preserve">УПТ и АСР </t>
  </si>
  <si>
    <t>5.0.0 Затраты на дополнительное профессиональное образование работников</t>
  </si>
  <si>
    <t>Кадры</t>
  </si>
  <si>
    <t>Васильченко А.С.</t>
  </si>
  <si>
    <t>Обязательное государственное личное страхование работников Федеральной противопожарной службы МЧС России</t>
  </si>
  <si>
    <t>Техники</t>
  </si>
  <si>
    <t>29.32</t>
  </si>
  <si>
    <t>Поставка запасных частей к транспортным средствам</t>
  </si>
  <si>
    <t>45.20</t>
  </si>
  <si>
    <t>Услуги по техническому обслуживанию и ремонту транспортных средств</t>
  </si>
  <si>
    <t>33.12.29.900</t>
  </si>
  <si>
    <t>71.12.40.129</t>
  </si>
  <si>
    <t>Услуги по поверке средств измерения</t>
  </si>
  <si>
    <t>1.5.0 Затраты на приобретение материальных запасов</t>
  </si>
  <si>
    <t>Литовка А.Н.</t>
  </si>
  <si>
    <t>Пресса</t>
  </si>
  <si>
    <t>1.3.0 Затраты на оплату услуг</t>
  </si>
  <si>
    <t>71.20.19.130</t>
  </si>
  <si>
    <t>Медики</t>
  </si>
  <si>
    <t>86.10.</t>
  </si>
  <si>
    <t xml:space="preserve">177 0310 10 4 01 93971 244 </t>
  </si>
  <si>
    <t xml:space="preserve">177 0309 10 4 01 93971 244 </t>
  </si>
  <si>
    <t xml:space="preserve">177 0310 10 4 01 90071 247 </t>
  </si>
  <si>
    <t>Поставка электроэнергии</t>
  </si>
  <si>
    <t>ЕП п. 29</t>
  </si>
  <si>
    <t>177 0310 10 4 01 90071 244</t>
  </si>
  <si>
    <t>177 0310 10 4 01 90071 247</t>
  </si>
  <si>
    <t>36.00.20.130</t>
  </si>
  <si>
    <t>ЕП п. 8</t>
  </si>
  <si>
    <t>Водоснабжение</t>
  </si>
  <si>
    <t>ЕП п. 23</t>
  </si>
  <si>
    <t>68.32.13.120</t>
  </si>
  <si>
    <t>37.00.11.110</t>
  </si>
  <si>
    <t>Водоотведение</t>
  </si>
  <si>
    <t>Вывоз твердых коммунальных отходов</t>
  </si>
  <si>
    <t>Вывоз жидких бытовых отходов</t>
  </si>
  <si>
    <t>Газоснабжение</t>
  </si>
  <si>
    <t>35.23.10.110</t>
  </si>
  <si>
    <t xml:space="preserve">Оказание услуг по обслуживанию газового оборудования </t>
  </si>
  <si>
    <t>43.22.12.140</t>
  </si>
  <si>
    <t xml:space="preserve">Выполнение работ по обслуживанию узлов учета тепловой энергии </t>
  </si>
  <si>
    <t>43.22.12.120</t>
  </si>
  <si>
    <t>ЕП п. 1</t>
  </si>
  <si>
    <t>ЕП п. 4</t>
  </si>
  <si>
    <t>ЕП п. 6</t>
  </si>
  <si>
    <t>ГСМ</t>
  </si>
  <si>
    <t>Тарунин И.Г.</t>
  </si>
  <si>
    <t xml:space="preserve">177 0310 10 4 01 90049 221 </t>
  </si>
  <si>
    <t>19.20.21</t>
  </si>
  <si>
    <t>Поставка моторного топлива</t>
  </si>
  <si>
    <t>Электроснабжение объектов ОКСИОН</t>
  </si>
  <si>
    <t>68.20.12.900</t>
  </si>
  <si>
    <t>Аренда мест размещения ОКСИОН</t>
  </si>
  <si>
    <t>38.11.11.000</t>
  </si>
  <si>
    <t>2.4.0 Затраты на коммунальные услуги</t>
  </si>
  <si>
    <t>1.2.0 Затраты на содержание имущества</t>
  </si>
  <si>
    <t>2.6.23 Затраты на техническое обслуживание газового оборудования и узла учета газа</t>
  </si>
  <si>
    <t>2.6.10 Затраты на техническое обслуживание и регламентно-профилактический ремонт индивидуального теплового пункта, в том числе на подготовку отопительной системы к зимнему сезону</t>
  </si>
  <si>
    <t>2.6.3 Затраты на проведение текущего ремонта помещения</t>
  </si>
  <si>
    <t>2.4.2 Затраты на электроснабжение</t>
  </si>
  <si>
    <t>2.4.5 Затраты на холодное водоснабжение и водоотведение</t>
  </si>
  <si>
    <t>2.6.6 Затраты на вывоз твердых бытовых отходов</t>
  </si>
  <si>
    <t>2.4.1 Затраты на газоснабжение и иные виды топлива</t>
  </si>
  <si>
    <t>2.4.3 Затраты на теплоснабжение</t>
  </si>
  <si>
    <t>Власов Д.С.</t>
  </si>
  <si>
    <t>1-22-00178449-0282</t>
  </si>
  <si>
    <t>86.90.</t>
  </si>
  <si>
    <t xml:space="preserve">177 0705 10 4 01 90049 244 </t>
  </si>
  <si>
    <t>Отдел ГУ</t>
  </si>
  <si>
    <t>Департамент</t>
  </si>
  <si>
    <t>Охремчук Ф.А.</t>
  </si>
  <si>
    <t>ДТТО_ДТТО_гсм</t>
  </si>
  <si>
    <t>ДТТО_ДИТС</t>
  </si>
  <si>
    <t>ДТТО_ГУПО</t>
  </si>
  <si>
    <t>ДТТО_ДИП</t>
  </si>
  <si>
    <t>ДТТО_УБВО</t>
  </si>
  <si>
    <t>ДТТО_УМПО</t>
  </si>
  <si>
    <t>ДТТО_УА</t>
  </si>
  <si>
    <t>ДТТО_ДТТО_метрол</t>
  </si>
  <si>
    <t>ДТТО_ДТТО_вещ</t>
  </si>
  <si>
    <t>ДТТО_ДТТО_прод</t>
  </si>
  <si>
    <t>ДТТО_ДТТО_тех</t>
  </si>
  <si>
    <t>УИТС_УИТС</t>
  </si>
  <si>
    <t>22 1 7840308932 783801001 0066 000 6110 242</t>
  </si>
  <si>
    <t>ЕП п. 32</t>
  </si>
  <si>
    <t>Экономия</t>
  </si>
  <si>
    <t>Поставщик/
Исполнитель</t>
  </si>
  <si>
    <t>Количество предложений</t>
  </si>
  <si>
    <t>№ Контракта и дата</t>
  </si>
  <si>
    <t>Поставщик / Исполнитель</t>
  </si>
  <si>
    <t>71.20.19.170</t>
  </si>
  <si>
    <t>177 0310 10 4 01 90061 244</t>
  </si>
  <si>
    <t>177 0310 10 4 01 90062 244</t>
  </si>
  <si>
    <t>УНД</t>
  </si>
  <si>
    <t>ГОЗ от 29.12.2012 № 275-ФЗ</t>
  </si>
  <si>
    <t>№ Объявления</t>
  </si>
  <si>
    <t>Дата исполнения ГК</t>
  </si>
  <si>
    <t>№ контракта и дата</t>
  </si>
  <si>
    <t>№ извещения/ объявления</t>
  </si>
  <si>
    <t>Запросы/Протоколы/Допики</t>
  </si>
  <si>
    <t>Сумма в ПГ</t>
  </si>
  <si>
    <t>Закантрактованно</t>
  </si>
  <si>
    <t>Остаток</t>
  </si>
  <si>
    <t>ООО "РН-КАРТ"</t>
  </si>
  <si>
    <t xml:space="preserve">Дело № 7-4-1 </t>
  </si>
  <si>
    <t>Дата ( с __по)</t>
  </si>
  <si>
    <t>Дата подведения итогов</t>
  </si>
  <si>
    <t>Дата проведения аукциона</t>
  </si>
  <si>
    <t>Сумма ЛБО на 2022</t>
  </si>
  <si>
    <t xml:space="preserve">Заявок/участниковЭА/допущено
Отклонено: __ </t>
  </si>
  <si>
    <t>ПАО "РОСТЕЛЕКОМ"</t>
  </si>
  <si>
    <t>Сумма ЛБО на 2023</t>
  </si>
  <si>
    <t>Сумма ЛБО на 2024</t>
  </si>
  <si>
    <t>32.99.53.120</t>
  </si>
  <si>
    <t>Оказание услуг почтовой связи общего пользования</t>
  </si>
  <si>
    <t>2022/2024</t>
  </si>
  <si>
    <t>НПГ</t>
  </si>
  <si>
    <t>69.10.11.000</t>
  </si>
  <si>
    <t>Издержки</t>
  </si>
  <si>
    <t>177 0310 10 4 01 90049 242</t>
  </si>
  <si>
    <t>Сумма ЛБО на 2025</t>
  </si>
  <si>
    <t xml:space="preserve">177 0902 10 4 01 90049 244 </t>
  </si>
  <si>
    <t>1-23-00178449-0026</t>
  </si>
  <si>
    <t>1-23-00178449-0027</t>
  </si>
  <si>
    <t>2.7.0 Затраты на приобретение прочих работ и услуг, не относящиеся к затратам на….</t>
  </si>
  <si>
    <t>86.21.</t>
  </si>
  <si>
    <t>1-23-00178449-0014</t>
  </si>
  <si>
    <t>1-23-00178449-0015</t>
  </si>
  <si>
    <t>1-23-00178449-0017</t>
  </si>
  <si>
    <t>1-23-00178449-0018</t>
  </si>
  <si>
    <t>1-23-00178449-0020</t>
  </si>
  <si>
    <t>1-23-00178449-0021</t>
  </si>
  <si>
    <t>Улубиков И.А.</t>
  </si>
  <si>
    <t>1-23-00178449-0032</t>
  </si>
  <si>
    <t>1-23-00178449-0033</t>
  </si>
  <si>
    <t>1-23-00178449-0035</t>
  </si>
  <si>
    <t>1-23-00178449-0036</t>
  </si>
  <si>
    <t>1-23-00178449-0038</t>
  </si>
  <si>
    <t>1-23-00178449-0039</t>
  </si>
  <si>
    <t>ПП от 01.12.2012 № 1240</t>
  </si>
  <si>
    <t>1-23-00178449-0045</t>
  </si>
  <si>
    <t>1-23-00178449-0046</t>
  </si>
  <si>
    <t>1-23-00178449-0049</t>
  </si>
  <si>
    <t>1-23-00178449-0052</t>
  </si>
  <si>
    <t>Возмещение коммунальных расходов</t>
  </si>
  <si>
    <t>Оказание услуг  специальной почтовой связи</t>
  </si>
  <si>
    <t>1-23-00178449-0139</t>
  </si>
  <si>
    <t>1-23-00178449-0140</t>
  </si>
  <si>
    <t>1-23-00178449-0074</t>
  </si>
  <si>
    <t>Взносы в Фонд капитального ремонта</t>
  </si>
  <si>
    <t>68.32.11.120</t>
  </si>
  <si>
    <t>№ 188-ФЗ от 29.12.2004</t>
  </si>
  <si>
    <t>32.13.10.120</t>
  </si>
  <si>
    <t>1-23-00178449-0131</t>
  </si>
  <si>
    <t>1-23-00178449-0132</t>
  </si>
  <si>
    <t>НПГ ЕП п. 2</t>
  </si>
  <si>
    <t xml:space="preserve"> 1-23-00178449-0119</t>
  </si>
  <si>
    <t>1-23-00178449-0145</t>
  </si>
  <si>
    <t>1-23-00178449-0146</t>
  </si>
  <si>
    <t>НПА ПП № 911 от 31.12.2004</t>
  </si>
  <si>
    <t>Затраты на транспортные услуги</t>
  </si>
  <si>
    <t>Транспортные услуги</t>
  </si>
  <si>
    <t>84.12.13.000</t>
  </si>
  <si>
    <t>СМП</t>
  </si>
  <si>
    <t>ЗЭА</t>
  </si>
  <si>
    <t xml:space="preserve">ЭА несостоявшийся </t>
  </si>
  <si>
    <t>Яна</t>
  </si>
  <si>
    <t>Сумма в ГК на 2022 г</t>
  </si>
  <si>
    <t>Сумма в ГК на 2023 г</t>
  </si>
  <si>
    <t>Сумма в ГК на 2024 г</t>
  </si>
  <si>
    <t xml:space="preserve">Не закантрактованно </t>
  </si>
  <si>
    <t>Реестровая запись ГК</t>
  </si>
  <si>
    <t>Оказание услуг по подключению телефонных линий, услуг по предоставлению доступа к сети местной телефонной связи, а также предоставление местных телефонных соединений, формирование абонентской линии и подключение с ее помощью пользовательского (оконечного) оборудования (телефонный аппарат, факс, автоответчик, модем, телефонный аппарат с АОН, коммутатор и др.), оказание услуг внутризоновой телефонной связи и междугородной телефонной связи</t>
  </si>
  <si>
    <t xml:space="preserve"> 1784030893222000064</t>
  </si>
  <si>
    <t>АО "ПЕТЕРБУРГСКАЯ СБЫТОВАЯ КОМПАНИЯ"</t>
  </si>
  <si>
    <t>1784030893222000012</t>
  </si>
  <si>
    <t>1-22-00178449-0243</t>
  </si>
  <si>
    <t>22 1 7840308932 783801001 0008 000 3513 247</t>
  </si>
  <si>
    <t>АКЦИОНЕРНОЕ ОБЩЕСТВО "НЕВСКИЙ ЭКОЛОГИЧЕСКИЙ ОПЕРАТОР"</t>
  </si>
  <si>
    <t>1784030893222000120</t>
  </si>
  <si>
    <t>1-22-00178449-0269</t>
  </si>
  <si>
    <t>22 1 7840308932 783801001 0005 000 3811 244</t>
  </si>
  <si>
    <t>№  78-А-2458/к от 25.03.2022</t>
  </si>
  <si>
    <t xml:space="preserve">ООО "ГАЗПРОМ МЕЖРЕГИОНГАЗ САНКТ-ПЕТЕРБУРГ" </t>
  </si>
  <si>
    <t>1784030893222000013</t>
  </si>
  <si>
    <t>1-22-00178449-0273</t>
  </si>
  <si>
    <t>22 1 7840308932 783801001 0009 000 3523 247</t>
  </si>
  <si>
    <t>1784030893222000014</t>
  </si>
  <si>
    <t>№ 78-ВЖ-1010 от 14.04.2022</t>
  </si>
  <si>
    <t>1784030893222000048</t>
  </si>
  <si>
    <t>АО "ЭВРИКА"</t>
  </si>
  <si>
    <t xml:space="preserve"> 1784030893222000010 </t>
  </si>
  <si>
    <t>1-22-00178449-0315</t>
  </si>
  <si>
    <t>22 1 7840308932 783801001 0072 000 3530 247</t>
  </si>
  <si>
    <t>№ 25 от 04.04.2022</t>
  </si>
  <si>
    <t>АО АКЦИОНЕРНОЕ ОБЩЕСТВО "НПП "СИГНАЛ"</t>
  </si>
  <si>
    <t>1784030893222000025</t>
  </si>
  <si>
    <t>ГУП "ТЭК САНКТ-ПЕТЕРБУРГА"</t>
  </si>
  <si>
    <t>1784030893222000052</t>
  </si>
  <si>
    <t>1784030893222000053</t>
  </si>
  <si>
    <t>1784030893222000054</t>
  </si>
  <si>
    <t>1784030893222000055</t>
  </si>
  <si>
    <t xml:space="preserve">1784030893222000056 </t>
  </si>
  <si>
    <t xml:space="preserve">1784030893222000057 </t>
  </si>
  <si>
    <t>1784030893222000058</t>
  </si>
  <si>
    <t xml:space="preserve">1784030893222000061 </t>
  </si>
  <si>
    <t xml:space="preserve">1784030893222000062 </t>
  </si>
  <si>
    <t>1784030893222000060</t>
  </si>
  <si>
    <t>1784030893222000059</t>
  </si>
  <si>
    <t>1784030893222000063</t>
  </si>
  <si>
    <t>ПУБЛИЧНОЕ АКЦИОНЕРНОЕ ОБЩЕСТВО "ТГК №1"</t>
  </si>
  <si>
    <t>1784030893222000088</t>
  </si>
  <si>
    <t>ГОСУДАРСТВЕННОЕ УНИТАРНОЕ ПРЕДПРИЯТИЕ "ТЭК САНКТ-ПЕТЕРБУРГА"</t>
  </si>
  <si>
    <t>1784030893222000098</t>
  </si>
  <si>
    <t>1784030893222000047</t>
  </si>
  <si>
    <t>№ 42 от 14.04.2022</t>
  </si>
  <si>
    <t>ОБЩЕСТВО С ОГРАНИЧЕННОЙ ОТВЕТСТВЕННОСТЬЮ "БИЗНЕСКОМПЛЕКТ"</t>
  </si>
  <si>
    <t xml:space="preserve">1784030893222000039 </t>
  </si>
  <si>
    <t>ПУБЛИЧНОЕ АКЦИОНЕРНОЕ ОБЩЕСТВО "ТЕРРИТОРИАЛЬНАЯ ГЕНЕРИРУЮЩАЯ КОМПАНИЯ №1"</t>
  </si>
  <si>
    <t>Сумма в ГК на 2025 г</t>
  </si>
  <si>
    <t>Года заключения/
исполнения ГК</t>
  </si>
  <si>
    <t>1-22-00178449-0338</t>
  </si>
  <si>
    <t>22 1 7840308932 783801001 0090 000 3821 244</t>
  </si>
  <si>
    <t>2022 ГК на 3 года</t>
  </si>
  <si>
    <t>1-22-00178449-0251</t>
  </si>
  <si>
    <t>22 1 7840308932 783801001 0015 000 3312 244</t>
  </si>
  <si>
    <t>1-22-00178449-0253</t>
  </si>
  <si>
    <t>22 1 7840308932 783801001 0020 000 4322 244</t>
  </si>
  <si>
    <t>1-22-00178449-0395</t>
  </si>
  <si>
    <t>22 1 7840308932 783801001 0127 000 4322 244</t>
  </si>
  <si>
    <t>Обслуживание газовой котельной</t>
  </si>
  <si>
    <t>1-22-00178449-0396</t>
  </si>
  <si>
    <t>22 1 7840308932 783801001 0126 000 4322 244</t>
  </si>
  <si>
    <t>Обслуживание газового котельного оборудования</t>
  </si>
  <si>
    <t>61.10.11.190</t>
  </si>
  <si>
    <t>1.1.8 Затраты на оплату услуг по предоставлению цифровых потоков для коммутируемых телефонных соединений</t>
  </si>
  <si>
    <t>Предоставление услуг автоматической телефонной связи</t>
  </si>
  <si>
    <t>177.00100177.16.Э.229.22</t>
  </si>
  <si>
    <t>2.7.11 Иные затраты, относящиеся к затратам на приобретение прочих работ и услуг, не относящихся к затратам на услуги связи, транспортные услуги, и т.д.</t>
  </si>
  <si>
    <t>Оплата услуг адвоката</t>
  </si>
  <si>
    <t xml:space="preserve"> Оплата труда независимых экспертов, переводчиков</t>
  </si>
  <si>
    <t xml:space="preserve">2.7.9 Затраты на оплату труда независимых экспертов </t>
  </si>
  <si>
    <t xml:space="preserve"> 1-23-00178449-0048</t>
  </si>
  <si>
    <t>Смирнов П.А.</t>
  </si>
  <si>
    <t>Оказание медицинской помощи военнослужащим</t>
  </si>
  <si>
    <t>Затраты на приобретение горюче-смазочных материалов</t>
  </si>
  <si>
    <t>1-23-00178449-0156</t>
  </si>
  <si>
    <t xml:space="preserve"> Оказание медицинской помощи сотрудникам ФПС ГПС</t>
  </si>
  <si>
    <t>Оказание медицинской помощи сотрудникам ФПС ГПС</t>
  </si>
  <si>
    <t>2.7.4 Затраты на проведение предрейсового осмотра водителей транспортных средств</t>
  </si>
  <si>
    <t>Поставка наборов первой медицинской помощи</t>
  </si>
  <si>
    <t>21.20.24.170</t>
  </si>
  <si>
    <t>2.9.0 Затраты на приобретение материальных запасов</t>
  </si>
  <si>
    <t>1-23-00178449-0177</t>
  </si>
  <si>
    <t>1-23-00178449-0178</t>
  </si>
  <si>
    <t>1-23-00178449-0206</t>
  </si>
  <si>
    <t>1-23-00178449-0207</t>
  </si>
  <si>
    <t>Возмещение затрат электрической энергии для объектов ОКСИОН</t>
  </si>
  <si>
    <t xml:space="preserve"> 1-23-00178449-0142</t>
  </si>
  <si>
    <t xml:space="preserve"> 1-23-00178449-0143</t>
  </si>
  <si>
    <t>35.11.10.110</t>
  </si>
  <si>
    <t>1-23-00178449-0159</t>
  </si>
  <si>
    <t>1-23-00178449-0160</t>
  </si>
  <si>
    <t>Лаврущев А.Н.</t>
  </si>
  <si>
    <t>1-23-00178449-0175</t>
  </si>
  <si>
    <t>1-22-00178449-0427</t>
  </si>
  <si>
    <t>1-23-00178449-0114</t>
  </si>
  <si>
    <t>1-23-00178449-0110</t>
  </si>
  <si>
    <t>НПА ФЗ от 19.03.1997 № 60-ФЗ</t>
  </si>
  <si>
    <t>Проведение специальной оценки условий труда</t>
  </si>
  <si>
    <t>1-23-00178449-0202</t>
  </si>
  <si>
    <t>1-23-00178449-0203</t>
  </si>
  <si>
    <t>1-23-00178449-0204</t>
  </si>
  <si>
    <t>53.20.11.120</t>
  </si>
  <si>
    <t>1-23-00178449-0193</t>
  </si>
  <si>
    <t>1-23-00178449-0194</t>
  </si>
  <si>
    <t>Оказание услуг, связанных с обеспечением визитов иностранных делегаций, прибывающих на международные соревнования пожарных и спасателей по скоростному подъему в высотном здании, посвященных памяти Героя РФ, генерала армии Зиничева Евгения Николаевича (Питание)</t>
  </si>
  <si>
    <t>ЕП п. 20</t>
  </si>
  <si>
    <t>Оказание услуг, связанных с обеспечением визитов иностранных делегаций, прибывающих на международные соревнования пожарных и спасателей по скоростному подъему в высотном здании, посвященных памяти Героя РФ, генерала армии Зиничева Евгения Николаевича (Транспортное обслуживание)</t>
  </si>
  <si>
    <t>49.39.31.000</t>
  </si>
  <si>
    <t>Поставка наградной (сувенирной) продукции для соревнований и смотров-конкурсов</t>
  </si>
  <si>
    <t>1-23-00178449-0210</t>
  </si>
  <si>
    <t>1-23-00178449-0211</t>
  </si>
  <si>
    <t>Поставка тренажеров для профессионального обучения</t>
  </si>
  <si>
    <t>1-23-00178449-0213</t>
  </si>
  <si>
    <t>1-23-00178449-0214</t>
  </si>
  <si>
    <t>Медведев П.С.</t>
  </si>
  <si>
    <t>177 0310 10 4 01 92501 247</t>
  </si>
  <si>
    <t>1-23-00178449-0166</t>
  </si>
  <si>
    <t>1-23-00178449-0164</t>
  </si>
  <si>
    <t>1-23-00178449-0162</t>
  </si>
  <si>
    <t xml:space="preserve">177 0310 10 4 01 92501 247 </t>
  </si>
  <si>
    <t>Поставка дизельного топлива</t>
  </si>
  <si>
    <t>7.8.3 Затраты на приобретение нефтепродуктов и топлива</t>
  </si>
  <si>
    <t>1-22-00178449-0330</t>
  </si>
  <si>
    <t>1-23-00178449-0167</t>
  </si>
  <si>
    <t>Не на 3 года, оплата по счетам</t>
  </si>
  <si>
    <t>1-23-00178449-0170</t>
  </si>
  <si>
    <t>1-23-00178449-0173</t>
  </si>
  <si>
    <t>2022 ГК на 2 года</t>
  </si>
  <si>
    <t>Возмещение содержания жилого помещения организациям, осуществляющим управление многоквартирными домами</t>
  </si>
  <si>
    <t>2023 ГК на 3 года</t>
  </si>
  <si>
    <t>1-23-00178449-0077</t>
  </si>
  <si>
    <t>1-23-00178449-0200</t>
  </si>
  <si>
    <t>Текущий ремонт</t>
  </si>
  <si>
    <t>Поверка приборов учета</t>
  </si>
  <si>
    <t>61.10.49.000</t>
  </si>
  <si>
    <t>Услуги по передаче данных по проводным телекоммуникационным сетям прочие</t>
  </si>
  <si>
    <t>0172100010122000146</t>
  </si>
  <si>
    <t>22 1 7840308932 783801001 0144 000 5629 244</t>
  </si>
  <si>
    <t>Номер реестровой записи</t>
  </si>
  <si>
    <t>23 1 7840308932 783801001 0037 000 5320 244</t>
  </si>
  <si>
    <t>23 1 7840308932 783801001 0038 000 5320 244</t>
  </si>
  <si>
    <t>23 1 7840308932 783801001 0039 000 5310 244</t>
  </si>
  <si>
    <t>23 1 7840308932 783801001 0012 000 0000 244</t>
  </si>
  <si>
    <t>Поставка бензина автомобильного (бензин АИ-92, бензин АИ-95 и дизельное топливо) в рамках ГОЗ</t>
  </si>
  <si>
    <t>см. вкладку ЕП</t>
  </si>
  <si>
    <t>1784030893222000160</t>
  </si>
  <si>
    <t>OOO «РТС-тендер»</t>
  </si>
  <si>
    <t>ДТТО_ДКП</t>
  </si>
  <si>
    <t>ДТТО_ДТТО_трансп</t>
  </si>
  <si>
    <t>ДОН_ДОН</t>
  </si>
  <si>
    <t>ДТТО_ДОН</t>
  </si>
  <si>
    <t>УМПО_УМПО</t>
  </si>
  <si>
    <t>ДТТО_ДНПР</t>
  </si>
  <si>
    <t>ДТТО_ДГО</t>
  </si>
  <si>
    <t>ДИТС_УИС_ ОКСИОН</t>
  </si>
  <si>
    <t>ДИТС_ДИТС</t>
  </si>
  <si>
    <t>ДТТО_УИС</t>
  </si>
  <si>
    <t>ДТТО_текР</t>
  </si>
  <si>
    <t>ЕП п. 2</t>
  </si>
  <si>
    <t>№ 187 от 06.02.2023</t>
  </si>
  <si>
    <t>УПРАВЛЕНИЕ ГОСУДАРСТВЕННОЙ ФЕЛЬДЪЕГЕРСКОЙ СЛУЖБЫ РОССИЙСКОЙ ФЕДЕРАЦИИ ПО СЕВЕРО-ЗАПАДНОМУ ФЕДЕРАЛЬНОМУ ОКРУГУ</t>
  </si>
  <si>
    <t>1784030893223000007</t>
  </si>
  <si>
    <t>2023/2023</t>
  </si>
  <si>
    <t>2023/2025</t>
  </si>
  <si>
    <t>№ 642/9 от 21.02.2023</t>
  </si>
  <si>
    <t>Оказание услуг специальной почтовой связи</t>
  </si>
  <si>
    <t>РУСС по Северо-Западному региону</t>
  </si>
  <si>
    <t xml:space="preserve">1784030893223000012 </t>
  </si>
  <si>
    <t>ГК исполнен</t>
  </si>
  <si>
    <t xml:space="preserve">По КБК:
0309 1040193971 244 - лечение военнослужащих
0310 1040193971 244 - лечение сотрудников ФПС
0902 1040190049 244 - мед.осмотры и мед.им-во Тер.органы и СВФ
0902 1040190059 244 - РПСО
</t>
  </si>
  <si>
    <t>1-23-00178449-0236</t>
  </si>
  <si>
    <t xml:space="preserve">177 0310 10 4 01 90049 242 </t>
  </si>
  <si>
    <t>61.90.10.190</t>
  </si>
  <si>
    <t>Предоставление услуг связи по обеспечению функционирования системы ОКСИОН</t>
  </si>
  <si>
    <t xml:space="preserve">1-23-00178449-0239
</t>
  </si>
  <si>
    <t>Услуги связи по предоставлению доступа к информационным ресурсам информационно-телекоммуникационной сети, оказание услуг связи по передаче данных, предоставление доступа к сети передачи данных</t>
  </si>
  <si>
    <t>61.90.10.150</t>
  </si>
  <si>
    <t xml:space="preserve">1-23-00178449-0253
</t>
  </si>
  <si>
    <t>95.11.10.110</t>
  </si>
  <si>
    <t>Услуги по восстановлению ресурса печати печатной техники</t>
  </si>
  <si>
    <t>95.11.10.130</t>
  </si>
  <si>
    <t xml:space="preserve">1-23-00178449-0240
</t>
  </si>
  <si>
    <t>Предоставление услуг местной телефонной связи</t>
  </si>
  <si>
    <t xml:space="preserve">1-23-00178449-0241
</t>
  </si>
  <si>
    <t xml:space="preserve">1-23-00178449-0242
</t>
  </si>
  <si>
    <t>61.10.11.120</t>
  </si>
  <si>
    <t>58.29.50.000</t>
  </si>
  <si>
    <t xml:space="preserve">Предоставление услуг связи   </t>
  </si>
  <si>
    <t>61.10</t>
  </si>
  <si>
    <t>58.29</t>
  </si>
  <si>
    <t>Услуги по эксплуатации информационно-правовых систем</t>
  </si>
  <si>
    <t xml:space="preserve">1-23-00178449-0247
</t>
  </si>
  <si>
    <t xml:space="preserve">1-23-00178449-0248
</t>
  </si>
  <si>
    <t>Продление лицензий ПО</t>
  </si>
  <si>
    <t xml:space="preserve">1-23-00178449-0249
</t>
  </si>
  <si>
    <t>Услуги по ремонту и техническому обслуживанию компьютерного оборудования</t>
  </si>
  <si>
    <t>1.2.1</t>
  </si>
  <si>
    <t xml:space="preserve">1-23-00178449-0250
</t>
  </si>
  <si>
    <t xml:space="preserve">1-23-00178449-0251
</t>
  </si>
  <si>
    <t>1.2.5 затраты на техническое обслуживание и регламентно-профилактический ремонт принтеров, много функциональных устройств, копировальных аппаратов и иной оргтехники</t>
  </si>
  <si>
    <t>1.1.0 Затраты на услуги связи</t>
  </si>
  <si>
    <t>1.3.2 Затраты на оплату услуг по сопровождению справочно-правовых систем</t>
  </si>
  <si>
    <t>1.3.6 Затраты на приобритение простых (неисключительных) лицензий на право использованиия програмного обеспечения по защите информации</t>
  </si>
  <si>
    <t>1.1.2 Затраты на повременную оплату местных, междугородних и международных телефонных соединений</t>
  </si>
  <si>
    <t>1.1.5 Затраты на сеть "Интеренет" и услуги интернет провайдеров</t>
  </si>
  <si>
    <t>23 1 7840308932 783801001 0074 000 6190 242</t>
  </si>
  <si>
    <t>23 1 7840308932 783801001 0071 000 6110 242</t>
  </si>
  <si>
    <t>23 1 7840308932 783801001 0068 000 6190 242</t>
  </si>
  <si>
    <t>23 1 7840308932 783801001 0067 000 6110 242</t>
  </si>
  <si>
    <t>23 1 7840308932 783801001 0077 000 0000 000</t>
  </si>
  <si>
    <t>24 1 7840308932 783801001 0036 000 6110 242</t>
  </si>
  <si>
    <t>24 1 7840308932 783801001 0034 000 5829 242</t>
  </si>
  <si>
    <t>24 1 7840308932 783801001 0033 000 5829 242</t>
  </si>
  <si>
    <t>24 1 7840308932 783801001 0035 000 9511 242</t>
  </si>
  <si>
    <t>24 1 7840308932 783801001 0037 000 9511 242</t>
  </si>
  <si>
    <t>0172100010123000045</t>
  </si>
  <si>
    <t>0172100010123000044</t>
  </si>
  <si>
    <t>0172100010123000048</t>
  </si>
  <si>
    <t>100205064123100007</t>
  </si>
  <si>
    <t>0172100010123000061</t>
  </si>
  <si>
    <t>100205064123100015</t>
  </si>
  <si>
    <t>100205064123100016</t>
  </si>
  <si>
    <t>№ 199 от 14.06.2023</t>
  </si>
  <si>
    <t>АКЦИОНЕРНОЕ ОБЩЕСТВО "ПОЧТА РОССИИ"</t>
  </si>
  <si>
    <t>1784030893223000115</t>
  </si>
  <si>
    <t>1.4.0 Затраты на приобретение основных средств</t>
  </si>
  <si>
    <t>0172100010122000113/2022 от 24.10.2022</t>
  </si>
  <si>
    <t>0172100010122000003/2022 от 05.04.2022</t>
  </si>
  <si>
    <t>0172100010122000122/2022 от 28.10.2022</t>
  </si>
  <si>
    <t>0172100010122000062/2022 от 18.07.2022</t>
  </si>
  <si>
    <t>№ 78130000014239 от 23.03.2022, ДС от 27.04.2023 (изменение сумм)</t>
  </si>
  <si>
    <t>№ 1280501-2022/ТКО от 27.07.2022, ДС</t>
  </si>
  <si>
    <t>№ 78-Т-2014/к от 25.03.2022, ДС</t>
  </si>
  <si>
    <t>№ 2В/2022 от 23.03.2022, ДС</t>
  </si>
  <si>
    <t>№ 32287.045.1  от 05.05.2022, ДС</t>
  </si>
  <si>
    <t>№ 32269.047.1  от 05.05.2022, ДС</t>
  </si>
  <si>
    <t>№ 32289.043.1 от 05.05.2022, ДС</t>
  </si>
  <si>
    <t>№ 32083.041.1 от 05.05.2022, ДС</t>
  </si>
  <si>
    <t>№ 32291.036.1 от 05.05.2022, ДС</t>
  </si>
  <si>
    <t>№  32288.037.1 от 05.05.2022, ДС</t>
  </si>
  <si>
    <t>№ 32282.037.1 от 05.05.2022, ДС</t>
  </si>
  <si>
    <t>№  32268.049.1 от 05.05.2022, ДС</t>
  </si>
  <si>
    <t>№ 32286.046.1 от 05.05.2022, ДС</t>
  </si>
  <si>
    <t>№ 32082.040.1 от 05.05.2022, ДС</t>
  </si>
  <si>
    <t>№ 32294.035.1 от 05.05.2022, ДС</t>
  </si>
  <si>
    <t>№ 32296.038.1 от 12.05.2022, ДС</t>
  </si>
  <si>
    <t>№ 65088-ТСБ-11от07.06.2022,ДС</t>
  </si>
  <si>
    <t>№ 5000129 от 23.09.2022, ДС</t>
  </si>
  <si>
    <t>Остаток это ЛБО 2024 г</t>
  </si>
  <si>
    <t>№ 70 от 22.03.2023</t>
  </si>
  <si>
    <t>№ 69 от 22.03.2023</t>
  </si>
  <si>
    <t>№ 71 от 23.03.2023</t>
  </si>
  <si>
    <t>№173 от 30.05.2023</t>
  </si>
  <si>
    <t>№ 07/231 18.027.2022</t>
  </si>
  <si>
    <t>№ 68 от 22.03.2023</t>
  </si>
  <si>
    <t>№ 67 22.03.2023</t>
  </si>
  <si>
    <t>№ 174 от 30.05.2023</t>
  </si>
  <si>
    <t>№ 242 от 28.06.2023</t>
  </si>
  <si>
    <t>№ 175 30.05.2023</t>
  </si>
  <si>
    <t>№ 07/231 29.06.2023</t>
  </si>
  <si>
    <t>№ 104-ДУ/2023 от 20.03.2022</t>
  </si>
  <si>
    <t>№ 786 24.03.2023</t>
  </si>
  <si>
    <t>№ 278000120329 от 11.05.2022 (ДС №1 от 9.11.22, ДС №2 от 05.04.2023, ДС )</t>
  </si>
  <si>
    <t>1.3.5 Затраты на проведение аттестационных, проверочных и контрольных мероприятий</t>
  </si>
  <si>
    <t xml:space="preserve">1.3.5 Затраты на проведение аттестационных, проверочных и контрольных мероприятий </t>
  </si>
  <si>
    <t>2.7.1 Затраты на приобритение спецжурналов и бланков строгой отчетности</t>
  </si>
  <si>
    <t>2.6.12 Затраты на техническое обслуживание и ремонт транпортных средств</t>
  </si>
  <si>
    <t>2.5.1 Затраты на аренду помещений</t>
  </si>
  <si>
    <t>2.1.1 Затраты на оплату услуг почтовой связи</t>
  </si>
  <si>
    <t>2.1.2 Затраты на оплату услуг специальной связи</t>
  </si>
  <si>
    <t>2.8.8 Затраты на приобритение запасных частей для транспортных средств</t>
  </si>
  <si>
    <t>03.10.22</t>
  </si>
  <si>
    <t>11.10.22</t>
  </si>
  <si>
    <t>0172100010122000113/2022 24.10.2022</t>
  </si>
  <si>
    <t>ООО "Индустрия"</t>
  </si>
  <si>
    <t>том 95 (переходящее дело с 2023г. С датой открытия 03.10.2022)</t>
  </si>
  <si>
    <t>29.06.22.</t>
  </si>
  <si>
    <t>07.07.22.</t>
  </si>
  <si>
    <t>08.07.22</t>
  </si>
  <si>
    <t>ООО "ГаС 60"</t>
  </si>
  <si>
    <t>15.03.22.</t>
  </si>
  <si>
    <t>23.03.22.</t>
  </si>
  <si>
    <t>24.03.22</t>
  </si>
  <si>
    <t>ИП Д.С. Безносов</t>
  </si>
  <si>
    <t>том 97 (переходящее дело с 2023г. С датой открытия 11.03.2022)</t>
  </si>
  <si>
    <t>том 96 (переходящее дело с 2023г. С датой открытия 28.06.2022)</t>
  </si>
  <si>
    <t>том 98 (переходящее дело с 2023г. С датой открытия 06.10.2022)</t>
  </si>
  <si>
    <t>06.10.22.</t>
  </si>
  <si>
    <t>14.10.22.</t>
  </si>
  <si>
    <t>17.10.22.</t>
  </si>
  <si>
    <t>0172100010122000122/2022 28.10.2022</t>
  </si>
  <si>
    <t>0172100010122000062/2022 18.07.2022</t>
  </si>
  <si>
    <t>0172100010122000003/2022 05.04.2022</t>
  </si>
  <si>
    <t>ООО "ПТС"</t>
  </si>
  <si>
    <t>том 99 (переходящее дело с 2023г. С датой открытия 04.07.2022)</t>
  </si>
  <si>
    <t>14.07.22.</t>
  </si>
  <si>
    <t>22.07.22.</t>
  </si>
  <si>
    <t>25.07.22.</t>
  </si>
  <si>
    <t>ИП Минжулин</t>
  </si>
  <si>
    <t>0172100010122000069/2022 05.08.2022</t>
  </si>
  <si>
    <t>12.10.22.</t>
  </si>
  <si>
    <t>1784030893222000177</t>
  </si>
  <si>
    <t xml:space="preserve">1784030893222000114 </t>
  </si>
  <si>
    <t>1784030893222000026</t>
  </si>
  <si>
    <t>1784030893222000186</t>
  </si>
  <si>
    <t>Настя</t>
  </si>
  <si>
    <t>Ира</t>
  </si>
  <si>
    <t>№ 35240.045.5 от 23.06.2022, ДС</t>
  </si>
  <si>
    <t>№ 65094-ТСБ-01 от 21.04.2022, ДС</t>
  </si>
  <si>
    <t>Сумма ЛБО на 2026</t>
  </si>
  <si>
    <t>0172100010122000069</t>
  </si>
  <si>
    <t>0172100010122000062</t>
  </si>
  <si>
    <t>Обслуживание газового котельного оборудования 0172100010122000122</t>
  </si>
  <si>
    <t>0172100010122000122</t>
  </si>
  <si>
    <t>Обслуживание газового оборудования 0172100010122000062</t>
  </si>
  <si>
    <t>Вывоз житких бытовых отходов 0172100010122000069</t>
  </si>
  <si>
    <t>6/6/6</t>
  </si>
  <si>
    <t>3/3/3</t>
  </si>
  <si>
    <t>1/1/1</t>
  </si>
  <si>
    <t>0172100010122000003</t>
  </si>
  <si>
    <t>Выполнение работ по обслуживанию узлов учета тепловой энергии 0172100010122000003</t>
  </si>
  <si>
    <t>9/9/9</t>
  </si>
  <si>
    <t>Обслуживание газовой котельной 0172100010122000113</t>
  </si>
  <si>
    <t>0172100010122000113</t>
  </si>
  <si>
    <t>Услуги по организации питания на 2023, 2024 год                       0172100010122000146</t>
  </si>
  <si>
    <t>АО «РАД»</t>
  </si>
  <si>
    <t>09.12.</t>
  </si>
  <si>
    <t>19.12.</t>
  </si>
  <si>
    <t>0172100010122000146/2023 от 30.12.2022</t>
  </si>
  <si>
    <t>ООО «ПЧЕЛАПЛЮС»</t>
  </si>
  <si>
    <t>Яна              
Ю Ф Б 05.12.22</t>
  </si>
  <si>
    <t xml:space="preserve">1/0/1 Отклонено:0 </t>
  </si>
  <si>
    <t>ДС № 1 от 10.02.23 (На изменение суммы контракта. Было 8 211 000,00 руб.)</t>
  </si>
  <si>
    <t>том 150 (переходящее дело с 2022г.)</t>
  </si>
  <si>
    <t>Оказание на оказание услуг связи по передаче данных по проводным телекоммуникационным сетям
0172100010123000044</t>
  </si>
  <si>
    <t>-</t>
  </si>
  <si>
    <t>20.04.</t>
  </si>
  <si>
    <t>28.04.</t>
  </si>
  <si>
    <t>02.05.</t>
  </si>
  <si>
    <t xml:space="preserve">0172100010123000044/2023 от 15.05.2023 </t>
  </si>
  <si>
    <t>АО «Северен-Телеком»</t>
  </si>
  <si>
    <t>Аня                
Ю+ Ф+ Б 17.04.2023</t>
  </si>
  <si>
    <t xml:space="preserve">1/0/1 Отклонено: 0 </t>
  </si>
  <si>
    <t>ДС от 17.05.2023 (изменение п. 10.1)</t>
  </si>
  <si>
    <t>1784030893223000077</t>
  </si>
  <si>
    <t>Оказание услуг связи по предоставлению доступа к информационным ресурсам информационно-телекоммуникационной сети, оказание услуг связи по передаче данных, предоставление доступа к сети передачи данных 
0172100010123000045</t>
  </si>
  <si>
    <t>0172100010123000045/2023 от 15.05.2023</t>
  </si>
  <si>
    <t>1784030893223000081</t>
  </si>
  <si>
    <t>Оказание услуг автоматической телефонной связи 
0172100010123000048</t>
  </si>
  <si>
    <t>26.04.</t>
  </si>
  <si>
    <t>04.05.</t>
  </si>
  <si>
    <t>05.05.</t>
  </si>
  <si>
    <t>0172100010123000048/2023 от 16.05.2023</t>
  </si>
  <si>
    <t>ПАО «МТС»</t>
  </si>
  <si>
    <t>Аня                
Ю+ Ф+ Б 21.04.2023</t>
  </si>
  <si>
    <t>1/0/1 Отклонено: 0</t>
  </si>
  <si>
    <t>ДС от 18.05.2023 (изменение п. 10.1)</t>
  </si>
  <si>
    <t xml:space="preserve">1784030893223000080 </t>
  </si>
  <si>
    <t>Оказание услуг связи по обеспечению функционирования системы ОКСИОН 
0172100010123000061</t>
  </si>
  <si>
    <t>15.05.</t>
  </si>
  <si>
    <t>16.05.</t>
  </si>
  <si>
    <t>0172100010123000061/2023 от 29.05.2023</t>
  </si>
  <si>
    <t>ООО «Лайт Порт»</t>
  </si>
  <si>
    <t>Аня                
Ю+ Ф+ Б 02.05.2023</t>
  </si>
  <si>
    <t>1784030893223000095</t>
  </si>
  <si>
    <t xml:space="preserve">ОИК НГ                  </t>
  </si>
  <si>
    <t>Размещение закупок Главного управления МЧС по г. Санкт-Петербургу 2024</t>
  </si>
  <si>
    <t>Услуги по адаптации и сопровождению экземпляров справочно-правовых систем
0172100010123000157</t>
  </si>
  <si>
    <t>01.12.</t>
  </si>
  <si>
    <t>11.12.</t>
  </si>
  <si>
    <t>12.12.</t>
  </si>
  <si>
    <t>Аня
Ю+ Ф+ Б 28.11.2023</t>
  </si>
  <si>
    <t>Услуги по передаче данных по проводным телекоммуникационным сетям 
0172100010123000158</t>
  </si>
  <si>
    <t>Услуги связи по предоставлению доступа к информационным ресурсам информационно-телекоммуникационной сети с целью обеспечения приема и передачи сообщений (включая обмен данными) между пользовательским оборудованием Заказчика и информационными системами, оказание услуг связи по передаче данных (в том числе и для целей передачи голосовой информации), предоставление доступа к сети передачи данных 
0172100010123000159</t>
  </si>
  <si>
    <t>Оказание услуг связи по обеспечению функционирования системы общероссийской комплексной системы информирования и оповещения населения в местах массового пребывания людей 
0172100010123000160</t>
  </si>
  <si>
    <t>05.12.</t>
  </si>
  <si>
    <t>13.12.</t>
  </si>
  <si>
    <t>14.12.</t>
  </si>
  <si>
    <t>Аня
Ю+ Ф+ Б 29.11.2023</t>
  </si>
  <si>
    <t>Фабрикант</t>
  </si>
  <si>
    <t>Поставка запасных частей к транспортным средствам  0172100010123000162</t>
  </si>
  <si>
    <t>СМП, 126н</t>
  </si>
  <si>
    <t>19.12..</t>
  </si>
  <si>
    <t>10.01.</t>
  </si>
  <si>
    <t>11.01.</t>
  </si>
  <si>
    <t>Ира             
Ю+Ф+Б 14.12.2023</t>
  </si>
  <si>
    <t xml:space="preserve">Оказание услуг по техническому обслуживанию 
и ремонту автотранспортных средств          0172100010123000163   </t>
  </si>
  <si>
    <t>АСТ ГОЗ</t>
  </si>
  <si>
    <t>15.01.</t>
  </si>
  <si>
    <t>16.01.</t>
  </si>
  <si>
    <t>0172100010123000157/2023 от 25.12.2023</t>
  </si>
  <si>
    <t>0172100010123000158/2023 от 25.12.2023</t>
  </si>
  <si>
    <t>0172100010123000159/2023 от 25.12.2023</t>
  </si>
  <si>
    <t>0172100010123000160/2023 от 25.12.2023</t>
  </si>
  <si>
    <t>ООО «М-СТАЙЛ»</t>
  </si>
  <si>
    <t xml:space="preserve">ФГУП РСВО </t>
  </si>
  <si>
    <t>ООО «ЛАЙТ ПОРТ»</t>
  </si>
  <si>
    <t xml:space="preserve">2/0/2 Отклонено: 0 </t>
  </si>
  <si>
    <t>Текущий ремонт фасадов здания Главного управления МЧС России по г. Санкт Петербургу, расположенного по адресу: г. Санкт-Петербург, пр-т Обуховской Обороны, д. 43, лит. А 0172100010123000165</t>
  </si>
  <si>
    <t>12.01.</t>
  </si>
  <si>
    <t>Текущий ремонт системы инженерно-технического обеспечения здания Главного управления МЧС России по г. Санкт Петербургу, расположенного по адресу: г. Санкт Петербург, пр-т Обуховской Обороны, д. 43, лит. А 0172100010123000164</t>
  </si>
  <si>
    <t>27.12</t>
  </si>
  <si>
    <t>Обязательное государственное личное страхование работников Федеральной противопожарной службы МЧС России                     0172100010123000166</t>
  </si>
  <si>
    <t>2024 -2025гг                    ОИК пп 12 000,00</t>
  </si>
  <si>
    <t>2024 -2025гг                    ОИК НГ</t>
  </si>
  <si>
    <t>2024-2025 гг                     ОИК пп 138 000,00</t>
  </si>
  <si>
    <t xml:space="preserve">2024г.                Неопределенка
ТК 1400700000520010  </t>
  </si>
  <si>
    <t>Услуги по техническому осмотру автотранспортных средств 0172100010123000167</t>
  </si>
  <si>
    <t>22.12.</t>
  </si>
  <si>
    <t>29.12.</t>
  </si>
  <si>
    <t>Поставка дизельного топлива   0172100010123000168</t>
  </si>
  <si>
    <t>1-24-00178449-0057</t>
  </si>
  <si>
    <t>1-24-00178449-0058</t>
  </si>
  <si>
    <t>1-24-00178449-0059</t>
  </si>
  <si>
    <t>1-24-00178449-0060</t>
  </si>
  <si>
    <t>1-24-00178449-0061</t>
  </si>
  <si>
    <t>1-24-00178449-0062</t>
  </si>
  <si>
    <t>2.6.22 Затраты на проведение работ по дератизации и дезинсекции помещений</t>
  </si>
  <si>
    <t>Дератизация</t>
  </si>
  <si>
    <t>1-24-00178449-0063</t>
  </si>
  <si>
    <t>81.29.11.000</t>
  </si>
  <si>
    <t>1-24-00178449-0064</t>
  </si>
  <si>
    <t>1-24-00178449-0065</t>
  </si>
  <si>
    <t>1-24-00178449-0053</t>
  </si>
  <si>
    <t>1-23-00178449-0359</t>
  </si>
  <si>
    <t>1-24-00178449-0002</t>
  </si>
  <si>
    <t xml:space="preserve"> 1-24-00178449-0003</t>
  </si>
  <si>
    <t>Услуги по дополнительному профессиональному образованию</t>
  </si>
  <si>
    <t>1-24-00178449-0011</t>
  </si>
  <si>
    <t>1-24-00178449-0015</t>
  </si>
  <si>
    <t>1-24-00178449-0016</t>
  </si>
  <si>
    <t>1-24-00178449-0017</t>
  </si>
  <si>
    <t>1-24-00178449-0009</t>
  </si>
  <si>
    <t>1-24-00178449-0010</t>
  </si>
  <si>
    <t>1-23-00178449-0350</t>
  </si>
  <si>
    <t>23 1 7840308932 783801001 0131 000 6512 244</t>
  </si>
  <si>
    <t xml:space="preserve">1-24-00178449-0008
</t>
  </si>
  <si>
    <t xml:space="preserve">1-24-00178449-0047
</t>
  </si>
  <si>
    <t>1-24-00178449-0004</t>
  </si>
  <si>
    <t>19.20</t>
  </si>
  <si>
    <t>1-23-00178449-0387</t>
  </si>
  <si>
    <t>1-24-00178449-0029</t>
  </si>
  <si>
    <t>1-24-00178449-0022</t>
  </si>
  <si>
    <t>1-24-00178449-0012</t>
  </si>
  <si>
    <t>1-24-00178449-0013</t>
  </si>
  <si>
    <t>1-23-00178449-0369</t>
  </si>
  <si>
    <t>1-23-00178449-0370</t>
  </si>
  <si>
    <t>23 1 7840308932 783801001 0141 000 4339 244</t>
  </si>
  <si>
    <t>43.39.19.190</t>
  </si>
  <si>
    <t>23 1 7840308932 783801001 0140 000 4322 244</t>
  </si>
  <si>
    <t>43.22</t>
  </si>
  <si>
    <t>43.39</t>
  </si>
  <si>
    <t xml:space="preserve">1-24-00178449-0018
</t>
  </si>
  <si>
    <t>1-24-00178449-0006</t>
  </si>
  <si>
    <t>Оплата труда независимых экспертов, переводчиков</t>
  </si>
  <si>
    <t xml:space="preserve">1-24-00178449-0007
</t>
  </si>
  <si>
    <t xml:space="preserve">1-24-00178449-0024
</t>
  </si>
  <si>
    <t>1-24-00178449-0066</t>
  </si>
  <si>
    <t>28.29</t>
  </si>
  <si>
    <t>Поставка генератора дыма</t>
  </si>
  <si>
    <t>1-24-00178449-0023</t>
  </si>
  <si>
    <t>Землякова А.В.</t>
  </si>
  <si>
    <t>1-24-00178449-0046</t>
  </si>
  <si>
    <t>Предрейсовые осмотры водителей не относящиеся к категории, указанной в ст. 23 ФЗ-196</t>
  </si>
  <si>
    <t>1-24-00178449-0033</t>
  </si>
  <si>
    <t>Поставка аптечек медицинских и расходных медицинских материалов</t>
  </si>
  <si>
    <t>21.20</t>
  </si>
  <si>
    <t xml:space="preserve">1-24-00178449-0052
</t>
  </si>
  <si>
    <t xml:space="preserve">1-24-00178449-0030
</t>
  </si>
  <si>
    <t>1-24-00178449-0031</t>
  </si>
  <si>
    <t>1-24-00178449-0032</t>
  </si>
  <si>
    <t>82.30.1</t>
  </si>
  <si>
    <t>1-24-00178449-0044</t>
  </si>
  <si>
    <t>1-24-00178449-0045</t>
  </si>
  <si>
    <t xml:space="preserve">Изготовление сувенирной продукции с символикой МЧС России
</t>
  </si>
  <si>
    <t>47.78</t>
  </si>
  <si>
    <t>1-24-00178449-0034</t>
  </si>
  <si>
    <t>1-24-00178449-0048</t>
  </si>
  <si>
    <t>1-24-00178449-0050</t>
  </si>
  <si>
    <t>1-24-00178449-0049</t>
  </si>
  <si>
    <t>24 1 7840308932 783801001 0017 000 6512 244</t>
  </si>
  <si>
    <t>24 1 7840308932 783801001 0016 000 6512 244</t>
  </si>
  <si>
    <t>25 1 7840308932 783801001 0019 000 6512 244</t>
  </si>
  <si>
    <t>24 1 7840308932 783801001 0001 000 8542 244</t>
  </si>
  <si>
    <t>25 1 7840308932 783801001 0001 000 8542 244</t>
  </si>
  <si>
    <t>26 1 7840308932 783801001 0001 000 8542 244</t>
  </si>
  <si>
    <t>25 1 7840308932 783801001 0002 000 8542 244</t>
  </si>
  <si>
    <t>26 1 7840308932 783801001 0002 000 8542 244</t>
  </si>
  <si>
    <t>26 1 7840308932 783801001 0003 000 5320 244</t>
  </si>
  <si>
    <t>26 1 7840308932 783801001 0004 000 5320 244</t>
  </si>
  <si>
    <t>26 1 7840308932 783801001 0005 000 5310 244</t>
  </si>
  <si>
    <t>Подготовка и проведение мероприятий с детьми и молодежью, направленных на их патриотическое воспитание "Школа безопасности"</t>
  </si>
  <si>
    <t>25 1 7840308932 783801001 0006 000 9319 244</t>
  </si>
  <si>
    <t>24 1 7840308932 783801001 0011 000 6820 244</t>
  </si>
  <si>
    <t>26 1 7840308932 783801001 0011 000 6820 244</t>
  </si>
  <si>
    <t>25 1 7840308932 783801001 0014 000 6820 244</t>
  </si>
  <si>
    <t>24 1 7840308932 783801001 0012 000 3511 247</t>
  </si>
  <si>
    <t>26 1 7840308932 783801001 0012 000 3511 247</t>
  </si>
  <si>
    <t>25 1 7840308932 783801001 0015 000 3511 247</t>
  </si>
  <si>
    <t>24 1 7840308932 783801001 0013 000 0000 244</t>
  </si>
  <si>
    <t>26 1 7840308932 783801001 0013 000 0000 244</t>
  </si>
  <si>
    <t>25 1 7840308932 783801001 0016 000 0000 244</t>
  </si>
  <si>
    <t>26 1 7840308932 783801001 0006 000 8230 244</t>
  </si>
  <si>
    <t>25 1 7840308932 783801001 0007 000 8230 244</t>
  </si>
  <si>
    <t>24 1 7840308932 783801001 0004 000 4778 244</t>
  </si>
  <si>
    <t>25 1 7840308932 783801001 0008 000 4778 244</t>
  </si>
  <si>
    <t>26 1 7840308932 783801001 0007 000 4778 244</t>
  </si>
  <si>
    <t>Услуги по организации конференций и торговых выставок "Морской салон"</t>
  </si>
  <si>
    <t>24 1 7840308932 783801001 0003 000 5610 244</t>
  </si>
  <si>
    <t>1-23-00178449-0198</t>
  </si>
  <si>
    <t>56.10.11.120</t>
  </si>
  <si>
    <t>Затраты на услуги, связанные с обеспечением визитов делегаций иностранных государств</t>
  </si>
  <si>
    <t>24 1 7840308932 783801001 0002 000 4931 244</t>
  </si>
  <si>
    <t>1-23-00178449-0199</t>
  </si>
  <si>
    <t>49.31</t>
  </si>
  <si>
    <t>24 1 7840308932 783801001 0005 000 3299 244</t>
  </si>
  <si>
    <t>26 1 7840308932 783801001 0008 000 3299 244</t>
  </si>
  <si>
    <t>25 1 7840308932 783801001 0009 000 3299 244</t>
  </si>
  <si>
    <t>24 1 7840308932 783801001 0006 000 3213 244</t>
  </si>
  <si>
    <t>25 1 7840308932 783801001 0010 000 3213 244</t>
  </si>
  <si>
    <t>26 1 7840308932 783801001 0009 000 3213 244</t>
  </si>
  <si>
    <t>24 1 7840308932 783801001 0035 000 2829 244</t>
  </si>
  <si>
    <t>ООТ</t>
  </si>
  <si>
    <t>24 1 7840308932 783801001 0007 000 7120 244</t>
  </si>
  <si>
    <t>1-24-00178449-0019</t>
  </si>
  <si>
    <t>1-24-00178449-0021</t>
  </si>
  <si>
    <t>1-24-00178449-0020</t>
  </si>
  <si>
    <t>26 1 7840308932 783801001 0010 000 7120 244</t>
  </si>
  <si>
    <t>25 1 7840308932 783801001 0011 000 7120 244</t>
  </si>
  <si>
    <t>24 1 7840308932 783801001 0010 000 5629 244</t>
  </si>
  <si>
    <t>24 1 7840308932 783801001 0009 000 5629 244</t>
  </si>
  <si>
    <t>24 1 7840308932 783801001 0008 000 1412 244</t>
  </si>
  <si>
    <t>25 1 7840308932 783801001 0013 000 1412 244</t>
  </si>
  <si>
    <t>25 1 7840308932 783801001 0012 000 1412 244</t>
  </si>
  <si>
    <t>Услуги по страхованию беспилотных авиационных систем</t>
  </si>
  <si>
    <t>24 1 7840308932 783801001 0014 000 6512 244</t>
  </si>
  <si>
    <t>25 1 7840308932 783801001 0017 000 6512 244</t>
  </si>
  <si>
    <t>26 1 7840308932 783801001 0015 000 6512 244</t>
  </si>
  <si>
    <t xml:space="preserve">65.12.33.000 </t>
  </si>
  <si>
    <t>1-23-00178449-0008</t>
  </si>
  <si>
    <t>1-24-00178449-0036</t>
  </si>
  <si>
    <t>1-23-00178449-0009</t>
  </si>
  <si>
    <t>Поставка комплектующих беспилотных авиационных систем</t>
  </si>
  <si>
    <t>24 1 7840308932 783801001 0015 000 3030 244</t>
  </si>
  <si>
    <t>1-23-00178449-0005</t>
  </si>
  <si>
    <t>25 1 7840308932 783801001 0018 000 3030 244</t>
  </si>
  <si>
    <t>1-23-00178449-0006</t>
  </si>
  <si>
    <t>26 1 7840308932 783801001 0014 000 3030 244</t>
  </si>
  <si>
    <t>1-24-00178449-0035</t>
  </si>
  <si>
    <t>24 1 7840308932 783801001 0018 000 4939 244</t>
  </si>
  <si>
    <t>25 1 7840308932 783801001 0020 000 4939 244</t>
  </si>
  <si>
    <t>26 1 7840308932 783801001 0019 000 4939 244</t>
  </si>
  <si>
    <t>1-24-00178449-0028</t>
  </si>
  <si>
    <t>24 1 7840308932 783801001 0022 000 2932 244</t>
  </si>
  <si>
    <t>25 1 7840308932 783801001 0023 000 2932 244</t>
  </si>
  <si>
    <t>26 1 7840308932 783801001 0018 000 2932 244</t>
  </si>
  <si>
    <t>1-24-00178449-0025</t>
  </si>
  <si>
    <t>Поставка аккумуляторов к транспортным средствам</t>
  </si>
  <si>
    <t>24 1 7840308932 783801001 0021 000 2720 244</t>
  </si>
  <si>
    <t>1-24-00178449-0051</t>
  </si>
  <si>
    <t>27.20</t>
  </si>
  <si>
    <t>24 1 7840308932 783801001 0023 000 4520 244</t>
  </si>
  <si>
    <t>25 1 7840308932 783801001 0024 000 4520 244</t>
  </si>
  <si>
    <t>26 1 7840308932 783801001 0020 000 4520 244</t>
  </si>
  <si>
    <t>1-24-00178449-0026</t>
  </si>
  <si>
    <t>24 1 7840308932 783801001 0019 000 7112 244</t>
  </si>
  <si>
    <t>25 1 7840308932 783801001 0021 000 7112 244</t>
  </si>
  <si>
    <t>26 1 7840308932 783801001 0016 000 7112 244</t>
  </si>
  <si>
    <t>1-24-00178449-0027</t>
  </si>
  <si>
    <t>1-23-00178449-0381</t>
  </si>
  <si>
    <t>23 1 7840308932 783801001 0142 000 7120 244</t>
  </si>
  <si>
    <t>71.20.14.000</t>
  </si>
  <si>
    <t>Услуги по техническому осмотру автотранспортных средств</t>
  </si>
  <si>
    <t>0172100010123000167</t>
  </si>
  <si>
    <t>1-23-00178449-0367</t>
  </si>
  <si>
    <t>23 1 7840308932 783801001 0137 000 2932 244</t>
  </si>
  <si>
    <t>0172100010123000162</t>
  </si>
  <si>
    <t>24 1 7840308932 783801001 0038 000 0000 244</t>
  </si>
  <si>
    <t>25 1 7840308932 783801001 0025 000 0000 244</t>
  </si>
  <si>
    <t>26 1 7840308932 783801001 0021 000 0000 244</t>
  </si>
  <si>
    <t>1-24-00178449-0042</t>
  </si>
  <si>
    <t>32.99.53.190</t>
  </si>
  <si>
    <t>Поставка информационных стендов</t>
  </si>
  <si>
    <t>Прочие затраты</t>
  </si>
  <si>
    <t>26 1 7840308932 783801001 0022 000 4339 244</t>
  </si>
  <si>
    <t>24 1 7840308932 783801001 0025 000 4339 244</t>
  </si>
  <si>
    <t>25 1 7840308932 783801001 0026 000 4339 244</t>
  </si>
  <si>
    <t>26 1 7840308932 783801001 0025 000 8610 244</t>
  </si>
  <si>
    <t>24 1 7840308932 783801001 0033 000 8610 244</t>
  </si>
  <si>
    <t>25 1 7840308932 783801001 0035 000 8610 244</t>
  </si>
  <si>
    <t>26 1 7840308932 783801001 0028 000 8621 244</t>
  </si>
  <si>
    <t>25 1 7840308932 783801001 0038 000 8621 244</t>
  </si>
  <si>
    <t>24 1 7840308932 783801001 0037 000 8621 244</t>
  </si>
  <si>
    <t>26 1 7840308932 783801001 0026 000 8690 244</t>
  </si>
  <si>
    <t>26 1 7840308932 783801001 0027 000 8610 244</t>
  </si>
  <si>
    <t>24 1 7840308932 783801001 0031 000 8690 244</t>
  </si>
  <si>
    <t>24 1 7840308932 783801001 0034 000 8610 244</t>
  </si>
  <si>
    <t>25 1 7840308932 783801001 0036 000 8690 244</t>
  </si>
  <si>
    <t>25 1 7840308932 783801001 0037 000 8610 244</t>
  </si>
  <si>
    <t>25 1 7840308932 783801001 0005 000 3511 247</t>
  </si>
  <si>
    <t xml:space="preserve">2/2/2 Отклонено: 0 </t>
  </si>
  <si>
    <t>ООО "ТОПКАПИТАЛ"</t>
  </si>
  <si>
    <t>ПАО СК "РОСГОССТРАХ"</t>
  </si>
  <si>
    <t xml:space="preserve">1/1/1 Отклонено: 0 </t>
  </si>
  <si>
    <t>ООО «Шесть звезд»</t>
  </si>
  <si>
    <t xml:space="preserve">3/3/3 Отклонено:0 </t>
  </si>
  <si>
    <t>том 167 (переходящее дело с 2023г.)</t>
  </si>
  <si>
    <t>том 168 (переходящее дело с 2023г.)</t>
  </si>
  <si>
    <t>том 169 (переходящее дело с 2023г.)</t>
  </si>
  <si>
    <t>том 170 (переходящее дело с 2023г.)</t>
  </si>
  <si>
    <t>том 171 (переходящее дело с 2023г.)</t>
  </si>
  <si>
    <t>том 172 (переходящее дело с 2023г.)</t>
  </si>
  <si>
    <t>том 173 (переходящее дело с 2023г.)</t>
  </si>
  <si>
    <t>том 165 (переходящее дело с 2023г.)</t>
  </si>
  <si>
    <t>том 166 (переходящее дело с 2023г.)</t>
  </si>
  <si>
    <t>том 163 (переходящее дело с 2023г.)</t>
  </si>
  <si>
    <t>том 164 (переходящее дело с 2023г.)</t>
  </si>
  <si>
    <t>том 161 (переходящее дело с 2023)</t>
  </si>
  <si>
    <t>том 160 (переходящее дело с 2023)</t>
  </si>
  <si>
    <t>том 159 (переходящее дело с 2023)</t>
  </si>
  <si>
    <t xml:space="preserve">1-24-00178449-0054
</t>
  </si>
  <si>
    <t>25 1 7840308932 783801001 0004 000 0620 247</t>
  </si>
  <si>
    <t>25 1 7840308932 783801001 0003 000 3530 247</t>
  </si>
  <si>
    <t>1-24-00178449-0055</t>
  </si>
  <si>
    <t>25 1 7840308932 783801001 0031 000 4322 244</t>
  </si>
  <si>
    <t>25 1 7840308932 783801001 0030 000 4322 244</t>
  </si>
  <si>
    <t>25 1 7840308932 783801001 0029 000 3312 244</t>
  </si>
  <si>
    <t>25 1 7840308932 783801001 0028 000 4322 244</t>
  </si>
  <si>
    <t>24 1 7840308932 783801001 0027 000 7112 244</t>
  </si>
  <si>
    <t>26 1 7840308932 783801001 0023 000 8129 244</t>
  </si>
  <si>
    <t>24 1 7840308932 783801001 0026 000 8129 244</t>
  </si>
  <si>
    <t>25 1 7840308932 783801001 0027 000 8129 244</t>
  </si>
  <si>
    <t>26 1 7840308932 783801001 0024 000 1920 244</t>
  </si>
  <si>
    <t>24 1 7840308932 783801001 0028 000 1920 244</t>
  </si>
  <si>
    <t>25 1 7840308932 783801001 0032 000 1920 244</t>
  </si>
  <si>
    <t>1-24-00178449-0056</t>
  </si>
  <si>
    <t>1-23-00178449-0172</t>
  </si>
  <si>
    <t>2024 ГК на 3 года</t>
  </si>
  <si>
    <t>24 1 7840308932 783801001 0030 000 3600 244</t>
  </si>
  <si>
    <t xml:space="preserve"> 24 1 7840308932 783801001 0029 000 3700 244</t>
  </si>
  <si>
    <t>25 1 7840308932 783801001 0033 000 3811 244</t>
  </si>
  <si>
    <t>38.11</t>
  </si>
  <si>
    <t>38.21.</t>
  </si>
  <si>
    <t>25 1 7840308932 783801001 0034 000 3821 244</t>
  </si>
  <si>
    <t>2025 ГК на 3 года (планируется)</t>
  </si>
  <si>
    <t>1-24-00178449-0067</t>
  </si>
  <si>
    <t>ООО «Автофокс»</t>
  </si>
  <si>
    <t xml:space="preserve">Ира              
Ю+Ф+Б 22.12.2023 </t>
  </si>
  <si>
    <t xml:space="preserve">3/3/3 Отклонено: 0 </t>
  </si>
  <si>
    <t>Антидемпинг 87,75%</t>
  </si>
  <si>
    <t>ООО "РСК-АКТИВ"</t>
  </si>
  <si>
    <t>Комаров В.Г.</t>
  </si>
  <si>
    <t xml:space="preserve">4/4/4 Отклонено: 0 </t>
  </si>
  <si>
    <t>Сумма в ГК на 2026 г</t>
  </si>
  <si>
    <t>№ 2324177300052000000000000/34520123/045481/1 от 29/12/2023</t>
  </si>
  <si>
    <t>2023/2024</t>
  </si>
  <si>
    <t>1784030893223000225</t>
  </si>
  <si>
    <t>АО "Силовые машины"</t>
  </si>
  <si>
    <t>СПб ГКУ ДПО "УМЦ ГО и ЧС"</t>
  </si>
  <si>
    <t>СПб ГКУ "ГМЦ"</t>
  </si>
  <si>
    <t>№ 175 от 30.05.2023</t>
  </si>
  <si>
    <t>СПбГУ</t>
  </si>
  <si>
    <t>177 0310 10 4 01 90071 247
177 0310 10 4 01 92501 247</t>
  </si>
  <si>
    <t>Срок поставки/
исполнения ГК</t>
  </si>
  <si>
    <t>ЕАТ/
не ЕАТ</t>
  </si>
  <si>
    <t>Год размещения</t>
  </si>
  <si>
    <t>4/2023-м от 28.04.2023</t>
  </si>
  <si>
    <t>8/2023-м от 19.05.2023</t>
  </si>
  <si>
    <t>11/2023-м от 24.05.2023</t>
  </si>
  <si>
    <t>ЛБО 2023 г</t>
  </si>
  <si>
    <t>ЛБО 2024 г</t>
  </si>
  <si>
    <t>СЗФ ПАО «МегаФон»</t>
  </si>
  <si>
    <t>ЕАТ</t>
  </si>
  <si>
    <t>АО «ЭР-ТЕЛЕКОМ ХОЛДИНГ»</t>
  </si>
  <si>
    <t>не ЕАТ</t>
  </si>
  <si>
    <t xml:space="preserve">ЗЭА несостоявшийся </t>
  </si>
  <si>
    <t>не подано ни одной заявки</t>
  </si>
  <si>
    <t>0/0/0 Отклонено: 0</t>
  </si>
  <si>
    <t xml:space="preserve">2024г.                 Неопределенка, Антидемпинг 33,5% ОИК НГ                       </t>
  </si>
  <si>
    <t>0172100010123000168</t>
  </si>
  <si>
    <t>23 1 7840308932 783801001 0143 001 1920 244</t>
  </si>
  <si>
    <t>0172100010123000165</t>
  </si>
  <si>
    <t>0172100010123000164</t>
  </si>
  <si>
    <t>17.23.13</t>
  </si>
  <si>
    <t>0172100010123000166</t>
  </si>
  <si>
    <t>1-23-00178449-0254</t>
  </si>
  <si>
    <t>1-23-00178449-0354</t>
  </si>
  <si>
    <t>23 1 7840308932 783801001 0132 000 5829 242</t>
  </si>
  <si>
    <t>58.29.40.000</t>
  </si>
  <si>
    <t>Услуга по адаптации и сопровождению  экземпляров справочно-правовых систем</t>
  </si>
  <si>
    <t>0172100010123000157</t>
  </si>
  <si>
    <t>1-23-00178449-0352</t>
  </si>
  <si>
    <t>23 1 7840308932 783801001 0134 000 6110 242</t>
  </si>
  <si>
    <t>Затраты на сеть "Интернет" и услуги интернет провайдера</t>
  </si>
  <si>
    <t>0172100010123000158</t>
  </si>
  <si>
    <t>1-23-00178449-0351</t>
  </si>
  <si>
    <t>23 1 7840308932 783801001 0135 000 6110 242</t>
  </si>
  <si>
    <t>Услуги связи по предоставлению доступа к информационным ресурсам информационно-телекоммуникационной сети с целью обеспечения приема и передачи сообщений (включая обмен данными) между пользовательским оборудованием Заказчика и информационными системами, оказание услуг связи по передаче данных (в том числе и для целей передачи голосовой информации), предоставление доступа к сети передачи данных Участника</t>
  </si>
  <si>
    <t>0172100010123000159</t>
  </si>
  <si>
    <t>1-23-00178449-0353</t>
  </si>
  <si>
    <t>23 1 7840308932 783801001 0133 000 6190 242</t>
  </si>
  <si>
    <t xml:space="preserve">Предоставление услуг связи по обеспечению функционирования системы ОКСИОН </t>
  </si>
  <si>
    <t>0172100010123000160</t>
  </si>
  <si>
    <t>ОИК добросовестность</t>
  </si>
  <si>
    <t xml:space="preserve">Оказание услуг по техническому обслуживанию 
и ремонту автотранспортных средств          </t>
  </si>
  <si>
    <t xml:space="preserve">Неопределенка
ТК 1400700000520010  </t>
  </si>
  <si>
    <t>том 175 (переходящее дело с 2023)</t>
  </si>
  <si>
    <t>0172100010123000162/2024 от 22.01.2024</t>
  </si>
  <si>
    <t>19.12.23-15.01.24</t>
  </si>
  <si>
    <t>126л.</t>
  </si>
  <si>
    <t>ОИК пп 10 633,43</t>
  </si>
  <si>
    <t>0172100010123000168/2024 от 23.01.2024</t>
  </si>
  <si>
    <t xml:space="preserve">0172100010123000166/2024 от 23.01.2024 </t>
  </si>
  <si>
    <t>Протокол разногласий к ГК 22.01/Ответ 22.01 согласие             ОИК добросовестность</t>
  </si>
  <si>
    <r>
      <rPr>
        <sz val="10"/>
        <color rgb="FFFF0000"/>
        <rFont val="Times New Roman"/>
        <family val="1"/>
        <charset val="204"/>
      </rPr>
      <t xml:space="preserve">2024г. </t>
    </r>
    <r>
      <rPr>
        <sz val="10"/>
        <color rgb="FF000000"/>
        <rFont val="Times New Roman"/>
        <family val="1"/>
        <charset val="204"/>
      </rPr>
      <t>ТК согласно Приказу №573 от 14.10.2011г. (не входит в ЕИС)      ОИК НГ</t>
    </r>
  </si>
  <si>
    <t>1-24-00178449-0068</t>
  </si>
  <si>
    <t>Ира              
Ю+Ф Б 25.01.2024</t>
  </si>
  <si>
    <t>Поставка дизельного топлива (для котельного отопления)</t>
  </si>
  <si>
    <t>29.01.</t>
  </si>
  <si>
    <t>06.02.</t>
  </si>
  <si>
    <t>07.02.</t>
  </si>
  <si>
    <t>Яна
Ю+ Ф+ Б 25.01.24</t>
  </si>
  <si>
    <t>отправлено на печать 23.01.2023</t>
  </si>
  <si>
    <t xml:space="preserve">0172100010123000167/2024 от 26.01.2024 </t>
  </si>
  <si>
    <t xml:space="preserve">0172100010123000165/2024 от 26.01.2024 </t>
  </si>
  <si>
    <t>0172100010123000164/2024 от 26.01.2024</t>
  </si>
  <si>
    <t>ДТТО_ДМД</t>
  </si>
  <si>
    <t>Поставка генератора для получения водяного газа</t>
  </si>
  <si>
    <t>Аня
Ю Ф Б</t>
  </si>
  <si>
    <t xml:space="preserve">Услуги по техническому осмотру автотранспортных средств </t>
  </si>
  <si>
    <t xml:space="preserve">Ира              
Ю ФБ </t>
  </si>
  <si>
    <t xml:space="preserve">ТК согласно Приказу №573 от 14.10.2011г. (не входит в ЕИС)      </t>
  </si>
  <si>
    <t>отправлено на согласование 26.01.2023</t>
  </si>
  <si>
    <t>меняют 1 КП (автоспея), отправлено на согласование 29.01.2024</t>
  </si>
  <si>
    <t>отправлено на печать 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</si>
</sst>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р_."/>
    <numFmt numFmtId="165" formatCode="#,##0.00_р_."/>
    <numFmt numFmtId="166" formatCode="#,##0.00\ _₽"/>
  </numFmts>
  <fonts count="33" x14ac:knownFonts="1">
    <font>
      <sz val="10"/>
      <color rgb="FF000000"/>
      <name val="Arial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Arial"/>
      <family val="2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9" fillId="0" borderId="0"/>
  </cellStyleXfs>
  <cellXfs count="371">
    <xf numFmtId="0" fontId="0" fillId="0" borderId="0" xfId="0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10" fillId="0" borderId="0" xfId="0" applyNumberFormat="1" applyFont="1" applyFill="1" applyAlignment="1">
      <alignment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left" vertical="top" wrapText="1"/>
    </xf>
    <xf numFmtId="166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0" xfId="0" applyNumberFormat="1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top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165" fontId="22" fillId="0" borderId="2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top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1" fillId="2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6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3" borderId="0" xfId="0" applyFont="1" applyFill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 wrapText="1"/>
    </xf>
    <xf numFmtId="166" fontId="9" fillId="0" borderId="14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14" fontId="20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4" fontId="20" fillId="2" borderId="2" xfId="0" applyNumberFormat="1" applyFont="1" applyFill="1" applyBorder="1" applyAlignment="1">
      <alignment horizontal="center" vertical="center"/>
    </xf>
    <xf numFmtId="164" fontId="20" fillId="2" borderId="2" xfId="0" applyNumberFormat="1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164" fontId="20" fillId="2" borderId="4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9" fillId="5" borderId="3" xfId="0" applyNumberFormat="1" applyFont="1" applyFill="1" applyBorder="1" applyAlignment="1">
      <alignment horizontal="center" vertical="center" wrapText="1"/>
    </xf>
    <xf numFmtId="166" fontId="9" fillId="5" borderId="2" xfId="0" applyNumberFormat="1" applyFont="1" applyFill="1" applyBorder="1" applyAlignment="1">
      <alignment horizontal="center" vertical="center" wrapText="1"/>
    </xf>
    <xf numFmtId="166" fontId="9" fillId="5" borderId="6" xfId="0" applyNumberFormat="1" applyFont="1" applyFill="1" applyBorder="1" applyAlignment="1">
      <alignment horizontal="center" vertical="center" wrapText="1"/>
    </xf>
    <xf numFmtId="166" fontId="9" fillId="5" borderId="1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17" fontId="20" fillId="0" borderId="2" xfId="0" applyNumberFormat="1" applyFont="1" applyFill="1" applyBorder="1" applyAlignment="1">
      <alignment horizontal="center" vertical="center" wrapText="1"/>
    </xf>
    <xf numFmtId="164" fontId="31" fillId="2" borderId="4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/>
    </xf>
    <xf numFmtId="164" fontId="3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164" fontId="32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14" fontId="9" fillId="0" borderId="2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center" vertical="center" wrapText="1"/>
    </xf>
    <xf numFmtId="166" fontId="9" fillId="0" borderId="6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 wrapText="1"/>
    </xf>
    <xf numFmtId="166" fontId="9" fillId="0" borderId="16" xfId="0" applyNumberFormat="1" applyFont="1" applyFill="1" applyBorder="1" applyAlignment="1">
      <alignment horizontal="center" vertical="center" wrapText="1"/>
    </xf>
    <xf numFmtId="166" fontId="9" fillId="0" borderId="4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 wrapText="1"/>
    </xf>
    <xf numFmtId="166" fontId="16" fillId="0" borderId="6" xfId="0" applyNumberFormat="1" applyFont="1" applyFill="1" applyBorder="1" applyAlignment="1">
      <alignment horizontal="center" vertical="center" wrapText="1"/>
    </xf>
    <xf numFmtId="166" fontId="16" fillId="0" borderId="14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vertical="center" wrapText="1"/>
    </xf>
    <xf numFmtId="166" fontId="9" fillId="0" borderId="2" xfId="0" applyNumberFormat="1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66" fontId="9" fillId="0" borderId="5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top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6" fontId="9" fillId="0" borderId="17" xfId="0" applyNumberFormat="1" applyFont="1" applyFill="1" applyBorder="1" applyAlignment="1">
      <alignment horizontal="center" vertical="center" wrapText="1"/>
    </xf>
    <xf numFmtId="166" fontId="9" fillId="0" borderId="9" xfId="0" applyNumberFormat="1" applyFont="1" applyFill="1" applyBorder="1" applyAlignment="1">
      <alignment horizontal="center" vertical="center" wrapText="1"/>
    </xf>
    <xf numFmtId="166" fontId="9" fillId="0" borderId="1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center" vertical="center" wrapText="1"/>
    </xf>
    <xf numFmtId="166" fontId="9" fillId="3" borderId="6" xfId="0" applyNumberFormat="1" applyFont="1" applyFill="1" applyBorder="1" applyAlignment="1">
      <alignment horizontal="center" vertical="center" wrapText="1"/>
    </xf>
    <xf numFmtId="166" fontId="9" fillId="3" borderId="14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4" fontId="16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horizontal="center" vertical="center" wrapText="1"/>
    </xf>
    <xf numFmtId="166" fontId="16" fillId="3" borderId="2" xfId="0" applyNumberFormat="1" applyFont="1" applyFill="1" applyBorder="1" applyAlignment="1">
      <alignment horizontal="center" vertical="center" wrapText="1"/>
    </xf>
    <xf numFmtId="166" fontId="16" fillId="3" borderId="6" xfId="0" applyNumberFormat="1" applyFont="1" applyFill="1" applyBorder="1" applyAlignment="1">
      <alignment horizontal="center" vertical="center" wrapText="1"/>
    </xf>
    <xf numFmtId="166" fontId="16" fillId="3" borderId="14" xfId="0" applyNumberFormat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7" fontId="9" fillId="3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6" fontId="6" fillId="0" borderId="0" xfId="0" applyNumberFormat="1" applyFont="1" applyFill="1" applyBorder="1" applyAlignment="1">
      <alignment horizontal="center" vertical="center" wrapText="1"/>
    </xf>
    <xf numFmtId="166" fontId="9" fillId="0" borderId="7" xfId="0" applyNumberFormat="1" applyFont="1" applyFill="1" applyBorder="1" applyAlignment="1">
      <alignment horizontal="center" vertical="center" wrapText="1"/>
    </xf>
    <xf numFmtId="166" fontId="9" fillId="0" borderId="15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6" fontId="9" fillId="0" borderId="4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166" fontId="1" fillId="0" borderId="9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164" fontId="32" fillId="0" borderId="9" xfId="0" applyNumberFormat="1" applyFont="1" applyFill="1" applyBorder="1" applyAlignment="1">
      <alignment horizontal="center" vertical="center"/>
    </xf>
    <xf numFmtId="164" fontId="32" fillId="0" borderId="5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71"/>
  <sheetViews>
    <sheetView showGridLines="0" zoomScaleNormal="100" workbookViewId="0">
      <pane ySplit="1" topLeftCell="A2" activePane="bottomLeft" state="frozen"/>
      <selection pane="bottomLeft" activeCell="B156" sqref="B156"/>
    </sheetView>
  </sheetViews>
  <sheetFormatPr defaultColWidth="9.1796875" defaultRowHeight="11.5" x14ac:dyDescent="0.25"/>
  <cols>
    <col min="1" max="1" width="10.81640625" style="33" customWidth="1"/>
    <col min="2" max="2" width="17.54296875" style="33" customWidth="1"/>
    <col min="3" max="3" width="15.26953125" style="33" customWidth="1"/>
    <col min="4" max="4" width="19.54296875" style="33" customWidth="1"/>
    <col min="5" max="5" width="12.54296875" style="33" customWidth="1"/>
    <col min="6" max="6" width="20.81640625" style="33" customWidth="1"/>
    <col min="7" max="7" width="19.54296875" style="35" customWidth="1"/>
    <col min="8" max="8" width="6.54296875" style="33" customWidth="1"/>
    <col min="9" max="9" width="12.453125" style="35" customWidth="1"/>
    <col min="10" max="10" width="12.453125" style="33" customWidth="1"/>
    <col min="11" max="11" width="28.1796875" style="35" customWidth="1"/>
    <col min="12" max="12" width="13.26953125" style="33" customWidth="1"/>
    <col min="13" max="13" width="38.7265625" style="33" customWidth="1"/>
    <col min="14" max="14" width="12.1796875" style="36" customWidth="1"/>
    <col min="15" max="15" width="15.26953125" style="87" customWidth="1"/>
    <col min="16" max="16" width="13.7265625" style="87" customWidth="1"/>
    <col min="17" max="20" width="15.26953125" style="87" customWidth="1"/>
    <col min="21" max="21" width="14.54296875" style="97" customWidth="1"/>
    <col min="22" max="22" width="22" style="35" customWidth="1"/>
    <col min="23" max="23" width="17.7265625" style="97" customWidth="1"/>
    <col min="24" max="24" width="24.26953125" style="36" customWidth="1"/>
    <col min="25" max="25" width="14.453125" style="97" customWidth="1"/>
    <col min="26" max="26" width="15" style="97" customWidth="1"/>
    <col min="27" max="27" width="12" style="36" customWidth="1"/>
    <col min="28" max="28" width="28.453125" style="33" customWidth="1"/>
    <col min="29" max="16384" width="9.1796875" style="33"/>
  </cols>
  <sheetData>
    <row r="1" spans="1:28" ht="23" x14ac:dyDescent="0.25">
      <c r="A1" s="11" t="s">
        <v>141</v>
      </c>
      <c r="B1" s="11" t="s">
        <v>142</v>
      </c>
      <c r="C1" s="11" t="s">
        <v>14</v>
      </c>
      <c r="D1" s="11" t="s">
        <v>8</v>
      </c>
      <c r="E1" s="11" t="s">
        <v>9</v>
      </c>
      <c r="F1" s="11" t="s">
        <v>3</v>
      </c>
      <c r="G1" s="13" t="s">
        <v>7</v>
      </c>
      <c r="H1" s="11" t="s">
        <v>18</v>
      </c>
      <c r="I1" s="13" t="s">
        <v>4</v>
      </c>
      <c r="J1" s="11" t="s">
        <v>13</v>
      </c>
      <c r="K1" s="13" t="s">
        <v>15</v>
      </c>
      <c r="L1" s="11" t="s">
        <v>16</v>
      </c>
      <c r="M1" s="11" t="s">
        <v>0</v>
      </c>
      <c r="N1" s="46" t="s">
        <v>2</v>
      </c>
      <c r="O1" s="85" t="s">
        <v>5</v>
      </c>
      <c r="P1" s="85" t="s">
        <v>181</v>
      </c>
      <c r="Q1" s="152" t="s">
        <v>184</v>
      </c>
      <c r="R1" s="85" t="s">
        <v>185</v>
      </c>
      <c r="S1" s="159" t="s">
        <v>193</v>
      </c>
      <c r="T1" s="158" t="s">
        <v>554</v>
      </c>
      <c r="U1" s="86" t="s">
        <v>6</v>
      </c>
      <c r="V1" s="13" t="s">
        <v>171</v>
      </c>
      <c r="W1" s="85" t="s">
        <v>10</v>
      </c>
      <c r="X1" s="12" t="s">
        <v>170</v>
      </c>
      <c r="Y1" s="85" t="s">
        <v>158</v>
      </c>
      <c r="Z1" s="85" t="s">
        <v>1</v>
      </c>
      <c r="AA1" s="12" t="s">
        <v>12</v>
      </c>
      <c r="AB1" s="13" t="s">
        <v>17</v>
      </c>
    </row>
    <row r="2" spans="1:28" ht="34.5" x14ac:dyDescent="0.25">
      <c r="A2" s="11" t="s">
        <v>75</v>
      </c>
      <c r="B2" s="11" t="s">
        <v>392</v>
      </c>
      <c r="C2" s="11" t="s">
        <v>76</v>
      </c>
      <c r="D2" s="226" t="s">
        <v>679</v>
      </c>
      <c r="E2" s="19">
        <v>45244</v>
      </c>
      <c r="F2" s="227" t="s">
        <v>680</v>
      </c>
      <c r="G2" s="13" t="s">
        <v>55</v>
      </c>
      <c r="H2" s="11">
        <v>227</v>
      </c>
      <c r="I2" s="13" t="s">
        <v>46</v>
      </c>
      <c r="J2" s="11">
        <v>300</v>
      </c>
      <c r="K2" s="13" t="s">
        <v>89</v>
      </c>
      <c r="L2" s="11" t="s">
        <v>36</v>
      </c>
      <c r="M2" s="11" t="s">
        <v>77</v>
      </c>
      <c r="N2" s="26">
        <v>2023</v>
      </c>
      <c r="O2" s="187">
        <f>SUM(P2:T2)</f>
        <v>106334.3</v>
      </c>
      <c r="P2" s="187"/>
      <c r="Q2" s="187"/>
      <c r="R2" s="187">
        <v>106334.3</v>
      </c>
      <c r="S2" s="159"/>
      <c r="T2" s="187"/>
      <c r="U2" s="86">
        <f>РАЗМЕЩЕНИЯ!G21</f>
        <v>106334.3</v>
      </c>
      <c r="V2" s="13" t="s">
        <v>929</v>
      </c>
      <c r="W2" s="187">
        <f>РАЗМЕЩЕНИЯ!L21</f>
        <v>106334.3</v>
      </c>
      <c r="X2" s="12" t="str">
        <f>РАЗМЕЩЕНИЯ!N21</f>
        <v xml:space="preserve">0172100010123000166/2024 от 23.01.2024 </v>
      </c>
      <c r="Y2" s="187">
        <f t="shared" ref="Y2:Y80" si="0">U2-W2</f>
        <v>0</v>
      </c>
      <c r="Z2" s="187">
        <f t="shared" ref="Z2:Z38" si="1">O2-W2</f>
        <v>0</v>
      </c>
      <c r="AA2" s="12" t="str">
        <f>РАЗМЕЩЕНИЯ!F21</f>
        <v>-</v>
      </c>
      <c r="AB2" s="11"/>
    </row>
    <row r="3" spans="1:28" ht="34.5" x14ac:dyDescent="0.25">
      <c r="A3" s="11" t="s">
        <v>75</v>
      </c>
      <c r="B3" s="11" t="s">
        <v>392</v>
      </c>
      <c r="C3" s="11" t="s">
        <v>76</v>
      </c>
      <c r="D3" s="228" t="s">
        <v>681</v>
      </c>
      <c r="E3" s="229">
        <v>45301</v>
      </c>
      <c r="F3" s="230" t="s">
        <v>725</v>
      </c>
      <c r="G3" s="13" t="s">
        <v>55</v>
      </c>
      <c r="H3" s="11">
        <v>227</v>
      </c>
      <c r="I3" s="13" t="s">
        <v>46</v>
      </c>
      <c r="J3" s="11">
        <v>300</v>
      </c>
      <c r="K3" s="13" t="s">
        <v>89</v>
      </c>
      <c r="L3" s="11" t="s">
        <v>36</v>
      </c>
      <c r="M3" s="11" t="s">
        <v>77</v>
      </c>
      <c r="N3" s="26">
        <v>2024</v>
      </c>
      <c r="O3" s="187">
        <f>SUM(P3:T3)</f>
        <v>19765.7</v>
      </c>
      <c r="P3" s="187"/>
      <c r="Q3" s="187"/>
      <c r="R3" s="187">
        <v>19765.7</v>
      </c>
      <c r="S3" s="159"/>
      <c r="T3" s="187"/>
      <c r="U3" s="86"/>
      <c r="V3" s="13"/>
      <c r="W3" s="187"/>
      <c r="X3" s="12"/>
      <c r="Y3" s="187">
        <f t="shared" si="0"/>
        <v>0</v>
      </c>
      <c r="Z3" s="187">
        <f t="shared" si="1"/>
        <v>19765.7</v>
      </c>
      <c r="AA3" s="231"/>
      <c r="AB3" s="232"/>
    </row>
    <row r="4" spans="1:28" ht="34.5" x14ac:dyDescent="0.25">
      <c r="A4" s="232" t="s">
        <v>75</v>
      </c>
      <c r="B4" s="232" t="s">
        <v>392</v>
      </c>
      <c r="C4" s="232" t="s">
        <v>76</v>
      </c>
      <c r="D4" s="228" t="s">
        <v>677</v>
      </c>
      <c r="E4" s="229">
        <v>45301</v>
      </c>
      <c r="F4" s="11" t="s">
        <v>726</v>
      </c>
      <c r="G4" s="233" t="s">
        <v>55</v>
      </c>
      <c r="H4" s="232">
        <v>227</v>
      </c>
      <c r="I4" s="13" t="s">
        <v>46</v>
      </c>
      <c r="J4" s="232">
        <v>300</v>
      </c>
      <c r="K4" s="13" t="s">
        <v>89</v>
      </c>
      <c r="L4" s="11" t="s">
        <v>36</v>
      </c>
      <c r="M4" s="232" t="s">
        <v>77</v>
      </c>
      <c r="N4" s="26">
        <v>2024</v>
      </c>
      <c r="O4" s="187">
        <f t="shared" ref="O4:O37" si="2">SUM(P4:T4)</f>
        <v>126100</v>
      </c>
      <c r="P4" s="187"/>
      <c r="Q4" s="187"/>
      <c r="R4" s="187"/>
      <c r="S4" s="159">
        <v>126100</v>
      </c>
      <c r="T4" s="187"/>
      <c r="U4" s="86"/>
      <c r="V4" s="13"/>
      <c r="W4" s="187"/>
      <c r="X4" s="12"/>
      <c r="Y4" s="187">
        <f t="shared" si="0"/>
        <v>0</v>
      </c>
      <c r="Z4" s="187">
        <f t="shared" si="1"/>
        <v>126100</v>
      </c>
      <c r="AA4" s="231"/>
      <c r="AB4" s="232"/>
    </row>
    <row r="5" spans="1:28" ht="34.5" x14ac:dyDescent="0.25">
      <c r="A5" s="232" t="s">
        <v>75</v>
      </c>
      <c r="B5" s="232" t="s">
        <v>392</v>
      </c>
      <c r="C5" s="232" t="s">
        <v>76</v>
      </c>
      <c r="D5" s="228" t="s">
        <v>678</v>
      </c>
      <c r="E5" s="229">
        <v>45301</v>
      </c>
      <c r="F5" s="230" t="s">
        <v>727</v>
      </c>
      <c r="G5" s="233" t="s">
        <v>55</v>
      </c>
      <c r="H5" s="232">
        <v>227</v>
      </c>
      <c r="I5" s="13" t="s">
        <v>46</v>
      </c>
      <c r="J5" s="232">
        <v>300</v>
      </c>
      <c r="K5" s="13" t="s">
        <v>89</v>
      </c>
      <c r="L5" s="230" t="s">
        <v>36</v>
      </c>
      <c r="M5" s="232" t="s">
        <v>77</v>
      </c>
      <c r="N5" s="26">
        <v>2025</v>
      </c>
      <c r="O5" s="187">
        <f t="shared" si="2"/>
        <v>126100</v>
      </c>
      <c r="P5" s="187"/>
      <c r="Q5" s="187"/>
      <c r="R5" s="187"/>
      <c r="S5" s="159"/>
      <c r="T5" s="187">
        <v>126100</v>
      </c>
      <c r="U5" s="86"/>
      <c r="V5" s="13"/>
      <c r="W5" s="187"/>
      <c r="X5" s="12"/>
      <c r="Y5" s="187">
        <f t="shared" si="0"/>
        <v>0</v>
      </c>
      <c r="Z5" s="187">
        <f t="shared" si="1"/>
        <v>126100</v>
      </c>
      <c r="AA5" s="231"/>
      <c r="AB5" s="232"/>
    </row>
    <row r="6" spans="1:28" ht="23" x14ac:dyDescent="0.25">
      <c r="A6" s="11" t="s">
        <v>45</v>
      </c>
      <c r="B6" s="11" t="s">
        <v>150</v>
      </c>
      <c r="C6" s="234" t="s">
        <v>54</v>
      </c>
      <c r="D6" s="11" t="s">
        <v>789</v>
      </c>
      <c r="E6" s="19">
        <v>45301</v>
      </c>
      <c r="F6" s="11" t="s">
        <v>788</v>
      </c>
      <c r="G6" s="11" t="s">
        <v>55</v>
      </c>
      <c r="H6" s="11">
        <v>346</v>
      </c>
      <c r="I6" s="13" t="s">
        <v>56</v>
      </c>
      <c r="J6" s="11">
        <v>390</v>
      </c>
      <c r="K6" s="13" t="s">
        <v>86</v>
      </c>
      <c r="L6" s="11" t="s">
        <v>36</v>
      </c>
      <c r="M6" s="11" t="s">
        <v>787</v>
      </c>
      <c r="N6" s="46">
        <v>2024</v>
      </c>
      <c r="O6" s="187">
        <f t="shared" si="2"/>
        <v>100000</v>
      </c>
      <c r="P6" s="187"/>
      <c r="Q6" s="187"/>
      <c r="R6" s="187">
        <v>100000</v>
      </c>
      <c r="S6" s="159"/>
      <c r="T6" s="187"/>
      <c r="U6" s="86"/>
      <c r="V6" s="13"/>
      <c r="W6" s="187"/>
      <c r="X6" s="12"/>
      <c r="Y6" s="187">
        <f t="shared" si="0"/>
        <v>0</v>
      </c>
      <c r="Z6" s="187">
        <f t="shared" si="1"/>
        <v>100000</v>
      </c>
      <c r="AA6" s="12"/>
      <c r="AB6" s="11"/>
    </row>
    <row r="7" spans="1:28" ht="23" x14ac:dyDescent="0.25">
      <c r="A7" s="235" t="s">
        <v>45</v>
      </c>
      <c r="B7" s="235" t="s">
        <v>150</v>
      </c>
      <c r="C7" s="236" t="s">
        <v>54</v>
      </c>
      <c r="D7" s="235" t="s">
        <v>791</v>
      </c>
      <c r="E7" s="19">
        <v>45301</v>
      </c>
      <c r="F7" s="237" t="s">
        <v>790</v>
      </c>
      <c r="G7" s="235" t="s">
        <v>55</v>
      </c>
      <c r="H7" s="235">
        <v>346</v>
      </c>
      <c r="I7" s="238" t="s">
        <v>56</v>
      </c>
      <c r="J7" s="235">
        <v>390</v>
      </c>
      <c r="K7" s="239" t="s">
        <v>86</v>
      </c>
      <c r="L7" s="235" t="s">
        <v>36</v>
      </c>
      <c r="M7" s="11" t="s">
        <v>787</v>
      </c>
      <c r="N7" s="46">
        <v>2025</v>
      </c>
      <c r="O7" s="187">
        <f t="shared" si="2"/>
        <v>100000</v>
      </c>
      <c r="P7" s="187"/>
      <c r="Q7" s="187"/>
      <c r="R7" s="187"/>
      <c r="S7" s="159">
        <v>100000</v>
      </c>
      <c r="T7" s="187"/>
      <c r="U7" s="86"/>
      <c r="V7" s="13"/>
      <c r="W7" s="187"/>
      <c r="X7" s="12"/>
      <c r="Y7" s="187">
        <f t="shared" si="0"/>
        <v>0</v>
      </c>
      <c r="Z7" s="187">
        <f t="shared" si="1"/>
        <v>100000</v>
      </c>
      <c r="AA7" s="240"/>
      <c r="AB7" s="235"/>
    </row>
    <row r="8" spans="1:28" ht="23" x14ac:dyDescent="0.25">
      <c r="A8" s="235" t="s">
        <v>45</v>
      </c>
      <c r="B8" s="235" t="s">
        <v>150</v>
      </c>
      <c r="C8" s="236" t="s">
        <v>54</v>
      </c>
      <c r="D8" s="235" t="s">
        <v>793</v>
      </c>
      <c r="E8" s="19">
        <v>45301</v>
      </c>
      <c r="F8" s="237" t="s">
        <v>792</v>
      </c>
      <c r="G8" s="235" t="s">
        <v>55</v>
      </c>
      <c r="H8" s="235">
        <v>346</v>
      </c>
      <c r="I8" s="238" t="s">
        <v>56</v>
      </c>
      <c r="J8" s="235">
        <v>390</v>
      </c>
      <c r="K8" s="239" t="s">
        <v>86</v>
      </c>
      <c r="L8" s="235" t="s">
        <v>36</v>
      </c>
      <c r="M8" s="11" t="s">
        <v>787</v>
      </c>
      <c r="N8" s="46">
        <v>2026</v>
      </c>
      <c r="O8" s="187">
        <f t="shared" ref="O8" si="3">SUM(P8:T8)</f>
        <v>100000</v>
      </c>
      <c r="P8" s="187"/>
      <c r="Q8" s="187"/>
      <c r="R8" s="187"/>
      <c r="S8" s="159"/>
      <c r="T8" s="187">
        <v>100000</v>
      </c>
      <c r="U8" s="86"/>
      <c r="V8" s="13"/>
      <c r="W8" s="187"/>
      <c r="X8" s="12"/>
      <c r="Y8" s="187">
        <f t="shared" ref="Y8" si="4">U8-W8</f>
        <v>0</v>
      </c>
      <c r="Z8" s="187">
        <f t="shared" ref="Z8" si="5">O8-W8</f>
        <v>100000</v>
      </c>
      <c r="AA8" s="240"/>
      <c r="AB8" s="235"/>
    </row>
    <row r="9" spans="1:28" ht="23" x14ac:dyDescent="0.25">
      <c r="A9" s="11" t="s">
        <v>45</v>
      </c>
      <c r="B9" s="11" t="s">
        <v>150</v>
      </c>
      <c r="C9" s="234" t="s">
        <v>54</v>
      </c>
      <c r="D9" s="11" t="s">
        <v>784</v>
      </c>
      <c r="E9" s="19">
        <v>45301</v>
      </c>
      <c r="F9" s="227" t="s">
        <v>780</v>
      </c>
      <c r="G9" s="11" t="s">
        <v>58</v>
      </c>
      <c r="H9" s="11">
        <v>227</v>
      </c>
      <c r="I9" s="241" t="s">
        <v>783</v>
      </c>
      <c r="J9" s="11">
        <v>300</v>
      </c>
      <c r="K9" s="13" t="s">
        <v>89</v>
      </c>
      <c r="L9" s="11" t="s">
        <v>403</v>
      </c>
      <c r="M9" s="11" t="s">
        <v>779</v>
      </c>
      <c r="N9" s="46">
        <v>2024</v>
      </c>
      <c r="O9" s="187">
        <f t="shared" si="2"/>
        <v>30000</v>
      </c>
      <c r="P9" s="187"/>
      <c r="Q9" s="187"/>
      <c r="R9" s="86">
        <v>30000</v>
      </c>
      <c r="S9" s="160"/>
      <c r="T9" s="187"/>
      <c r="U9" s="86"/>
      <c r="V9" s="13"/>
      <c r="W9" s="187">
        <f>ЕП!D81</f>
        <v>0</v>
      </c>
      <c r="X9" s="12">
        <f>ЕП!L81</f>
        <v>0</v>
      </c>
      <c r="Y9" s="187"/>
      <c r="Z9" s="187">
        <f t="shared" si="1"/>
        <v>30000</v>
      </c>
      <c r="AA9" s="12"/>
      <c r="AB9" s="11" t="s">
        <v>341</v>
      </c>
    </row>
    <row r="10" spans="1:28" ht="23" x14ac:dyDescent="0.25">
      <c r="A10" s="11" t="s">
        <v>45</v>
      </c>
      <c r="B10" s="11" t="s">
        <v>150</v>
      </c>
      <c r="C10" s="234" t="s">
        <v>54</v>
      </c>
      <c r="D10" s="11" t="s">
        <v>786</v>
      </c>
      <c r="E10" s="19">
        <v>45301</v>
      </c>
      <c r="F10" s="227" t="s">
        <v>781</v>
      </c>
      <c r="G10" s="11" t="s">
        <v>58</v>
      </c>
      <c r="H10" s="11">
        <v>227</v>
      </c>
      <c r="I10" s="241" t="s">
        <v>783</v>
      </c>
      <c r="J10" s="11">
        <v>300</v>
      </c>
      <c r="K10" s="13" t="s">
        <v>89</v>
      </c>
      <c r="L10" s="11" t="s">
        <v>403</v>
      </c>
      <c r="M10" s="11" t="s">
        <v>779</v>
      </c>
      <c r="N10" s="46">
        <v>2025</v>
      </c>
      <c r="O10" s="187">
        <f t="shared" ref="O10" si="6">SUM(P10:T10)</f>
        <v>30000</v>
      </c>
      <c r="P10" s="187"/>
      <c r="Q10" s="187"/>
      <c r="R10" s="187"/>
      <c r="S10" s="160">
        <v>30000</v>
      </c>
      <c r="T10" s="187"/>
      <c r="U10" s="86"/>
      <c r="V10" s="13"/>
      <c r="W10" s="187"/>
      <c r="X10" s="12"/>
      <c r="Y10" s="187">
        <f t="shared" ref="Y10" si="7">U10-W10</f>
        <v>0</v>
      </c>
      <c r="Z10" s="187">
        <f t="shared" ref="Z10" si="8">O10-W10</f>
        <v>30000</v>
      </c>
      <c r="AA10" s="12"/>
      <c r="AB10" s="11" t="s">
        <v>341</v>
      </c>
    </row>
    <row r="11" spans="1:28" ht="23" x14ac:dyDescent="0.25">
      <c r="A11" s="11" t="s">
        <v>45</v>
      </c>
      <c r="B11" s="11" t="s">
        <v>150</v>
      </c>
      <c r="C11" s="234" t="s">
        <v>54</v>
      </c>
      <c r="D11" s="11" t="s">
        <v>785</v>
      </c>
      <c r="E11" s="19">
        <v>45301</v>
      </c>
      <c r="F11" s="227" t="s">
        <v>782</v>
      </c>
      <c r="G11" s="11" t="s">
        <v>58</v>
      </c>
      <c r="H11" s="11">
        <v>227</v>
      </c>
      <c r="I11" s="241" t="s">
        <v>783</v>
      </c>
      <c r="J11" s="11">
        <v>300</v>
      </c>
      <c r="K11" s="13" t="s">
        <v>89</v>
      </c>
      <c r="L11" s="11" t="s">
        <v>403</v>
      </c>
      <c r="M11" s="11" t="s">
        <v>779</v>
      </c>
      <c r="N11" s="46">
        <v>2026</v>
      </c>
      <c r="O11" s="187">
        <f t="shared" si="2"/>
        <v>30000</v>
      </c>
      <c r="P11" s="187"/>
      <c r="Q11" s="187"/>
      <c r="R11" s="187"/>
      <c r="S11" s="187"/>
      <c r="T11" s="187">
        <v>30000</v>
      </c>
      <c r="U11" s="187"/>
      <c r="V11" s="13"/>
      <c r="W11" s="187"/>
      <c r="X11" s="12"/>
      <c r="Y11" s="187">
        <f t="shared" si="0"/>
        <v>0</v>
      </c>
      <c r="Z11" s="187">
        <f t="shared" si="1"/>
        <v>30000</v>
      </c>
      <c r="AA11" s="12"/>
      <c r="AB11" s="11" t="s">
        <v>341</v>
      </c>
    </row>
    <row r="12" spans="1:28" ht="34.5" x14ac:dyDescent="0.25">
      <c r="A12" s="11" t="s">
        <v>66</v>
      </c>
      <c r="B12" s="11" t="s">
        <v>148</v>
      </c>
      <c r="C12" s="11" t="s">
        <v>67</v>
      </c>
      <c r="D12" s="11" t="s">
        <v>328</v>
      </c>
      <c r="E12" s="19">
        <v>45301</v>
      </c>
      <c r="F12" s="227" t="s">
        <v>822</v>
      </c>
      <c r="G12" s="11" t="s">
        <v>58</v>
      </c>
      <c r="H12" s="11">
        <v>346</v>
      </c>
      <c r="I12" s="241" t="s">
        <v>928</v>
      </c>
      <c r="J12" s="11">
        <v>390</v>
      </c>
      <c r="K12" s="13" t="s">
        <v>510</v>
      </c>
      <c r="L12" s="11" t="s">
        <v>116</v>
      </c>
      <c r="M12" s="11" t="s">
        <v>65</v>
      </c>
      <c r="N12" s="46">
        <v>2024</v>
      </c>
      <c r="O12" s="187">
        <f t="shared" si="2"/>
        <v>35000</v>
      </c>
      <c r="P12" s="187"/>
      <c r="Q12" s="187"/>
      <c r="R12" s="86">
        <v>35000</v>
      </c>
      <c r="S12" s="160"/>
      <c r="T12" s="187"/>
      <c r="U12" s="86">
        <f>'ЕП п.4'!F4</f>
        <v>0</v>
      </c>
      <c r="V12" s="13"/>
      <c r="W12" s="187">
        <f>'ЕП п.4'!H4</f>
        <v>0</v>
      </c>
      <c r="X12" s="12">
        <f>'ЕП п.4'!I4</f>
        <v>0</v>
      </c>
      <c r="Y12" s="187">
        <f t="shared" si="0"/>
        <v>0</v>
      </c>
      <c r="Z12" s="187">
        <f t="shared" si="1"/>
        <v>35000</v>
      </c>
      <c r="AA12" s="12"/>
      <c r="AB12" s="11"/>
    </row>
    <row r="13" spans="1:28" ht="23" x14ac:dyDescent="0.25">
      <c r="A13" s="11" t="s">
        <v>66</v>
      </c>
      <c r="B13" s="11" t="s">
        <v>148</v>
      </c>
      <c r="C13" s="11" t="s">
        <v>67</v>
      </c>
      <c r="D13" s="11" t="s">
        <v>825</v>
      </c>
      <c r="E13" s="19">
        <v>45301</v>
      </c>
      <c r="F13" s="227" t="s">
        <v>822</v>
      </c>
      <c r="G13" s="11" t="s">
        <v>58</v>
      </c>
      <c r="H13" s="11">
        <v>310</v>
      </c>
      <c r="I13" s="241" t="s">
        <v>826</v>
      </c>
      <c r="J13" s="11">
        <v>390</v>
      </c>
      <c r="K13" s="13" t="s">
        <v>828</v>
      </c>
      <c r="L13" s="11" t="s">
        <v>116</v>
      </c>
      <c r="M13" s="11" t="s">
        <v>827</v>
      </c>
      <c r="N13" s="46">
        <v>2024</v>
      </c>
      <c r="O13" s="187">
        <f t="shared" si="2"/>
        <v>15000</v>
      </c>
      <c r="P13" s="187"/>
      <c r="Q13" s="187"/>
      <c r="R13" s="86">
        <v>15000</v>
      </c>
      <c r="S13" s="160"/>
      <c r="T13" s="187"/>
      <c r="U13" s="86">
        <f>'ЕП п.4'!F5</f>
        <v>0</v>
      </c>
      <c r="V13" s="13"/>
      <c r="W13" s="187">
        <f>'ЕП п.4'!H5</f>
        <v>0</v>
      </c>
      <c r="X13" s="12">
        <f>'ЕП п.4'!I5</f>
        <v>0</v>
      </c>
      <c r="Y13" s="187">
        <f t="shared" si="0"/>
        <v>0</v>
      </c>
      <c r="Z13" s="187">
        <f t="shared" si="1"/>
        <v>15000</v>
      </c>
      <c r="AA13" s="12"/>
      <c r="AB13" s="11"/>
    </row>
    <row r="14" spans="1:28" ht="34.5" x14ac:dyDescent="0.25">
      <c r="A14" s="11" t="s">
        <v>66</v>
      </c>
      <c r="B14" s="11" t="s">
        <v>148</v>
      </c>
      <c r="C14" s="11" t="s">
        <v>67</v>
      </c>
      <c r="D14" s="11" t="s">
        <v>329</v>
      </c>
      <c r="E14" s="19">
        <v>45301</v>
      </c>
      <c r="F14" s="227" t="s">
        <v>823</v>
      </c>
      <c r="G14" s="11" t="s">
        <v>58</v>
      </c>
      <c r="H14" s="11">
        <v>346</v>
      </c>
      <c r="I14" s="241" t="s">
        <v>928</v>
      </c>
      <c r="J14" s="11">
        <v>390</v>
      </c>
      <c r="K14" s="13" t="s">
        <v>510</v>
      </c>
      <c r="L14" s="11" t="s">
        <v>116</v>
      </c>
      <c r="M14" s="11" t="s">
        <v>65</v>
      </c>
      <c r="N14" s="46">
        <v>2025</v>
      </c>
      <c r="O14" s="187">
        <f t="shared" si="2"/>
        <v>50000</v>
      </c>
      <c r="P14" s="187"/>
      <c r="Q14" s="187"/>
      <c r="R14" s="86"/>
      <c r="S14" s="160">
        <v>50000</v>
      </c>
      <c r="T14" s="187"/>
      <c r="U14" s="86"/>
      <c r="V14" s="13"/>
      <c r="W14" s="187"/>
      <c r="X14" s="12"/>
      <c r="Y14" s="187">
        <f t="shared" si="0"/>
        <v>0</v>
      </c>
      <c r="Z14" s="187">
        <f t="shared" si="1"/>
        <v>50000</v>
      </c>
      <c r="AA14" s="12"/>
      <c r="AB14" s="11"/>
    </row>
    <row r="15" spans="1:28" ht="34.5" x14ac:dyDescent="0.25">
      <c r="A15" s="11" t="s">
        <v>66</v>
      </c>
      <c r="B15" s="11" t="s">
        <v>148</v>
      </c>
      <c r="C15" s="11" t="s">
        <v>67</v>
      </c>
      <c r="D15" s="11" t="s">
        <v>329</v>
      </c>
      <c r="E15" s="19">
        <v>45301</v>
      </c>
      <c r="F15" s="227" t="s">
        <v>824</v>
      </c>
      <c r="G15" s="11" t="s">
        <v>58</v>
      </c>
      <c r="H15" s="11">
        <v>346</v>
      </c>
      <c r="I15" s="241" t="s">
        <v>928</v>
      </c>
      <c r="J15" s="11">
        <v>390</v>
      </c>
      <c r="K15" s="13" t="s">
        <v>510</v>
      </c>
      <c r="L15" s="11" t="s">
        <v>116</v>
      </c>
      <c r="M15" s="11" t="s">
        <v>65</v>
      </c>
      <c r="N15" s="46">
        <v>2026</v>
      </c>
      <c r="O15" s="187">
        <f t="shared" ref="O15" si="9">SUM(P15:T15)</f>
        <v>50000</v>
      </c>
      <c r="P15" s="187"/>
      <c r="Q15" s="187"/>
      <c r="R15" s="86"/>
      <c r="S15" s="187"/>
      <c r="T15" s="86">
        <v>50000</v>
      </c>
      <c r="U15" s="86"/>
      <c r="V15" s="13"/>
      <c r="W15" s="187"/>
      <c r="X15" s="12"/>
      <c r="Y15" s="187">
        <f t="shared" si="0"/>
        <v>0</v>
      </c>
      <c r="Z15" s="187">
        <f t="shared" si="1"/>
        <v>50000</v>
      </c>
      <c r="AA15" s="12"/>
      <c r="AB15" s="11"/>
    </row>
    <row r="16" spans="1:28" ht="34.5" x14ac:dyDescent="0.25">
      <c r="A16" s="242" t="s">
        <v>78</v>
      </c>
      <c r="B16" s="242" t="s">
        <v>154</v>
      </c>
      <c r="C16" s="242" t="s">
        <v>143</v>
      </c>
      <c r="D16" s="243" t="s">
        <v>819</v>
      </c>
      <c r="E16" s="244">
        <v>45272</v>
      </c>
      <c r="F16" s="242" t="s">
        <v>820</v>
      </c>
      <c r="G16" s="242" t="s">
        <v>58</v>
      </c>
      <c r="H16" s="242">
        <v>346</v>
      </c>
      <c r="I16" s="245" t="s">
        <v>79</v>
      </c>
      <c r="J16" s="242">
        <v>390</v>
      </c>
      <c r="K16" s="246" t="s">
        <v>515</v>
      </c>
      <c r="L16" s="242" t="s">
        <v>36</v>
      </c>
      <c r="M16" s="242" t="s">
        <v>80</v>
      </c>
      <c r="N16" s="247">
        <v>2023</v>
      </c>
      <c r="O16" s="248">
        <v>1500000</v>
      </c>
      <c r="P16" s="248"/>
      <c r="Q16" s="248"/>
      <c r="R16" s="249">
        <v>1500000</v>
      </c>
      <c r="S16" s="249"/>
      <c r="T16" s="249"/>
      <c r="U16" s="249">
        <f>РАЗМЕЩЕНИЯ!G17</f>
        <v>1500000</v>
      </c>
      <c r="V16" s="246" t="s">
        <v>821</v>
      </c>
      <c r="W16" s="248">
        <f>РАЗМЕЩЕНИЯ!L17</f>
        <v>1500000</v>
      </c>
      <c r="X16" s="250" t="str">
        <f>РАЗМЕЩЕНИЯ!N17</f>
        <v>0172100010123000162/2024 от 22.01.2024</v>
      </c>
      <c r="Y16" s="187">
        <f>U16-W16</f>
        <v>0</v>
      </c>
      <c r="Z16" s="187">
        <f>O16-W16</f>
        <v>0</v>
      </c>
      <c r="AA16" s="250" t="str">
        <f>РАЗМЕЩЕНИЯ!F17</f>
        <v>СМП, 126н</v>
      </c>
      <c r="AB16" s="242"/>
    </row>
    <row r="17" spans="1:28" ht="34.5" x14ac:dyDescent="0.25">
      <c r="A17" s="242" t="s">
        <v>78</v>
      </c>
      <c r="B17" s="242" t="s">
        <v>154</v>
      </c>
      <c r="C17" s="242" t="s">
        <v>143</v>
      </c>
      <c r="D17" s="243" t="s">
        <v>960</v>
      </c>
      <c r="E17" s="244">
        <v>45315</v>
      </c>
      <c r="F17" s="242" t="s">
        <v>822</v>
      </c>
      <c r="G17" s="242" t="s">
        <v>58</v>
      </c>
      <c r="H17" s="251">
        <v>225</v>
      </c>
      <c r="I17" s="252" t="s">
        <v>81</v>
      </c>
      <c r="J17" s="242">
        <v>300</v>
      </c>
      <c r="K17" s="253" t="s">
        <v>511</v>
      </c>
      <c r="L17" s="251" t="s">
        <v>116</v>
      </c>
      <c r="M17" s="251" t="s">
        <v>82</v>
      </c>
      <c r="N17" s="247">
        <v>2024</v>
      </c>
      <c r="O17" s="248">
        <v>400000</v>
      </c>
      <c r="P17" s="248"/>
      <c r="Q17" s="248"/>
      <c r="R17" s="249">
        <v>400000</v>
      </c>
      <c r="S17" s="249"/>
      <c r="T17" s="249"/>
      <c r="U17" s="249"/>
      <c r="V17" s="246"/>
      <c r="W17" s="248"/>
      <c r="X17" s="250"/>
      <c r="Y17" s="302">
        <f>U17-W17</f>
        <v>0</v>
      </c>
      <c r="Z17" s="302">
        <f>O17-W17</f>
        <v>400000</v>
      </c>
      <c r="AA17" s="250"/>
      <c r="AB17" s="242"/>
    </row>
    <row r="18" spans="1:28" ht="23" x14ac:dyDescent="0.25">
      <c r="A18" s="242" t="s">
        <v>78</v>
      </c>
      <c r="B18" s="242" t="s">
        <v>154</v>
      </c>
      <c r="C18" s="242" t="s">
        <v>143</v>
      </c>
      <c r="D18" s="243" t="s">
        <v>814</v>
      </c>
      <c r="E18" s="244">
        <v>45275</v>
      </c>
      <c r="F18" s="242" t="s">
        <v>815</v>
      </c>
      <c r="G18" s="242" t="s">
        <v>58</v>
      </c>
      <c r="H18" s="242">
        <v>225</v>
      </c>
      <c r="I18" s="246" t="s">
        <v>816</v>
      </c>
      <c r="J18" s="242">
        <v>300</v>
      </c>
      <c r="K18" s="246" t="s">
        <v>128</v>
      </c>
      <c r="L18" s="242" t="s">
        <v>36</v>
      </c>
      <c r="M18" s="242" t="s">
        <v>817</v>
      </c>
      <c r="N18" s="247">
        <v>2023</v>
      </c>
      <c r="O18" s="248">
        <v>799399.35</v>
      </c>
      <c r="P18" s="248"/>
      <c r="Q18" s="248"/>
      <c r="R18" s="249">
        <v>799399.35</v>
      </c>
      <c r="S18" s="249"/>
      <c r="T18" s="249"/>
      <c r="U18" s="249">
        <f>РАЗМЕЩЕНИЯ!G22</f>
        <v>799399.35</v>
      </c>
      <c r="V18" s="246" t="s">
        <v>818</v>
      </c>
      <c r="W18" s="248">
        <f>РАЗМЕЩЕНИЯ!L22</f>
        <v>97921.35</v>
      </c>
      <c r="X18" s="250" t="str">
        <f>РАЗМЕЩЕНИЯ!N22</f>
        <v xml:space="preserve">0172100010123000167/2024 от 26.01.2024 </v>
      </c>
      <c r="Y18" s="187">
        <f>U18-W18</f>
        <v>701478</v>
      </c>
      <c r="Z18" s="187">
        <f>O18-W18</f>
        <v>701478</v>
      </c>
      <c r="AA18" s="250" t="str">
        <f>РАЗМЕЩЕНИЯ!F22</f>
        <v>СМП</v>
      </c>
      <c r="AB18" s="242"/>
    </row>
    <row r="19" spans="1:28" ht="34.5" x14ac:dyDescent="0.25">
      <c r="A19" s="11" t="s">
        <v>78</v>
      </c>
      <c r="B19" s="11" t="s">
        <v>154</v>
      </c>
      <c r="C19" s="11" t="s">
        <v>143</v>
      </c>
      <c r="D19" s="232" t="s">
        <v>208</v>
      </c>
      <c r="E19" s="19">
        <v>45301</v>
      </c>
      <c r="F19" s="254" t="s">
        <v>798</v>
      </c>
      <c r="G19" s="11" t="s">
        <v>58</v>
      </c>
      <c r="H19" s="11">
        <v>346</v>
      </c>
      <c r="I19" s="241" t="s">
        <v>79</v>
      </c>
      <c r="J19" s="11">
        <v>390</v>
      </c>
      <c r="K19" s="13" t="s">
        <v>515</v>
      </c>
      <c r="L19" s="11" t="s">
        <v>36</v>
      </c>
      <c r="M19" s="11" t="s">
        <v>80</v>
      </c>
      <c r="N19" s="255">
        <v>2024</v>
      </c>
      <c r="O19" s="187">
        <f t="shared" si="2"/>
        <v>2358000</v>
      </c>
      <c r="P19" s="187"/>
      <c r="Q19" s="187"/>
      <c r="R19" s="256">
        <v>2358000</v>
      </c>
      <c r="S19" s="257"/>
      <c r="T19" s="187"/>
      <c r="U19" s="256"/>
      <c r="V19" s="233"/>
      <c r="W19" s="258"/>
      <c r="X19" s="231"/>
      <c r="Y19" s="187">
        <f t="shared" si="0"/>
        <v>0</v>
      </c>
      <c r="Z19" s="187">
        <f t="shared" si="1"/>
        <v>2358000</v>
      </c>
      <c r="AA19" s="231"/>
      <c r="AB19" s="232"/>
    </row>
    <row r="20" spans="1:28" ht="34.5" x14ac:dyDescent="0.25">
      <c r="A20" s="11" t="s">
        <v>78</v>
      </c>
      <c r="B20" s="11" t="s">
        <v>154</v>
      </c>
      <c r="C20" s="11" t="s">
        <v>143</v>
      </c>
      <c r="D20" s="232" t="s">
        <v>804</v>
      </c>
      <c r="E20" s="19">
        <v>45301</v>
      </c>
      <c r="F20" s="254" t="s">
        <v>803</v>
      </c>
      <c r="G20" s="11" t="s">
        <v>58</v>
      </c>
      <c r="H20" s="11">
        <v>346</v>
      </c>
      <c r="I20" s="241" t="s">
        <v>805</v>
      </c>
      <c r="J20" s="11">
        <v>390</v>
      </c>
      <c r="K20" s="13" t="s">
        <v>515</v>
      </c>
      <c r="L20" s="11" t="s">
        <v>36</v>
      </c>
      <c r="M20" s="11" t="s">
        <v>802</v>
      </c>
      <c r="N20" s="255">
        <v>2024</v>
      </c>
      <c r="O20" s="187">
        <f t="shared" ref="O20" si="10">SUM(P20:T20)</f>
        <v>300000</v>
      </c>
      <c r="P20" s="187"/>
      <c r="Q20" s="187"/>
      <c r="R20" s="256">
        <v>300000</v>
      </c>
      <c r="S20" s="257"/>
      <c r="T20" s="187"/>
      <c r="U20" s="256"/>
      <c r="V20" s="233"/>
      <c r="W20" s="258"/>
      <c r="X20" s="231"/>
      <c r="Y20" s="187"/>
      <c r="Z20" s="187"/>
      <c r="AA20" s="231"/>
      <c r="AB20" s="232"/>
    </row>
    <row r="21" spans="1:28" ht="34.5" x14ac:dyDescent="0.25">
      <c r="A21" s="11" t="s">
        <v>78</v>
      </c>
      <c r="B21" s="11" t="s">
        <v>154</v>
      </c>
      <c r="C21" s="11" t="s">
        <v>143</v>
      </c>
      <c r="D21" s="232" t="s">
        <v>210</v>
      </c>
      <c r="E21" s="19">
        <v>45315</v>
      </c>
      <c r="F21" s="254" t="s">
        <v>806</v>
      </c>
      <c r="G21" s="11" t="s">
        <v>58</v>
      </c>
      <c r="H21" s="232">
        <v>225</v>
      </c>
      <c r="I21" s="259" t="s">
        <v>81</v>
      </c>
      <c r="J21" s="11">
        <v>300</v>
      </c>
      <c r="K21" s="233" t="s">
        <v>511</v>
      </c>
      <c r="L21" s="232" t="s">
        <v>237</v>
      </c>
      <c r="M21" s="232" t="s">
        <v>82</v>
      </c>
      <c r="N21" s="255">
        <v>2024</v>
      </c>
      <c r="O21" s="187">
        <f t="shared" si="2"/>
        <v>2149400.65</v>
      </c>
      <c r="P21" s="187"/>
      <c r="Q21" s="187"/>
      <c r="R21" s="256">
        <v>2149400.65</v>
      </c>
      <c r="S21" s="257"/>
      <c r="T21" s="187"/>
      <c r="U21" s="256"/>
      <c r="V21" s="233"/>
      <c r="W21" s="258"/>
      <c r="X21" s="231"/>
      <c r="Y21" s="187">
        <f t="shared" si="0"/>
        <v>0</v>
      </c>
      <c r="Z21" s="187">
        <f t="shared" si="1"/>
        <v>2149400.65</v>
      </c>
      <c r="AA21" s="231"/>
      <c r="AB21" s="232"/>
    </row>
    <row r="22" spans="1:28" ht="34.5" x14ac:dyDescent="0.25">
      <c r="A22" s="11" t="s">
        <v>78</v>
      </c>
      <c r="B22" s="11" t="s">
        <v>151</v>
      </c>
      <c r="C22" s="11" t="s">
        <v>143</v>
      </c>
      <c r="D22" s="11" t="s">
        <v>206</v>
      </c>
      <c r="E22" s="19">
        <v>45301</v>
      </c>
      <c r="F22" s="11" t="s">
        <v>810</v>
      </c>
      <c r="G22" s="13" t="s">
        <v>58</v>
      </c>
      <c r="H22" s="11">
        <v>225</v>
      </c>
      <c r="I22" s="13" t="s">
        <v>84</v>
      </c>
      <c r="J22" s="11">
        <v>300</v>
      </c>
      <c r="K22" s="13" t="s">
        <v>508</v>
      </c>
      <c r="L22" s="11" t="s">
        <v>36</v>
      </c>
      <c r="M22" s="11" t="s">
        <v>85</v>
      </c>
      <c r="N22" s="46">
        <v>2024</v>
      </c>
      <c r="O22" s="187">
        <f t="shared" si="2"/>
        <v>200000</v>
      </c>
      <c r="P22" s="187"/>
      <c r="Q22" s="187"/>
      <c r="R22" s="256">
        <v>200000</v>
      </c>
      <c r="S22" s="257"/>
      <c r="T22" s="187"/>
      <c r="U22" s="256"/>
      <c r="V22" s="233"/>
      <c r="W22" s="258"/>
      <c r="X22" s="231"/>
      <c r="Y22" s="187">
        <f t="shared" si="0"/>
        <v>0</v>
      </c>
      <c r="Z22" s="187">
        <f t="shared" si="1"/>
        <v>200000</v>
      </c>
      <c r="AA22" s="231"/>
      <c r="AB22" s="232"/>
    </row>
    <row r="23" spans="1:28" ht="23" x14ac:dyDescent="0.25">
      <c r="A23" s="11" t="s">
        <v>78</v>
      </c>
      <c r="B23" s="232" t="s">
        <v>393</v>
      </c>
      <c r="C23" s="11" t="s">
        <v>143</v>
      </c>
      <c r="D23" s="232" t="s">
        <v>226</v>
      </c>
      <c r="E23" s="19">
        <v>45301</v>
      </c>
      <c r="F23" s="254" t="s">
        <v>794</v>
      </c>
      <c r="G23" s="13" t="s">
        <v>58</v>
      </c>
      <c r="H23" s="232">
        <v>222</v>
      </c>
      <c r="I23" s="259" t="s">
        <v>352</v>
      </c>
      <c r="J23" s="232">
        <v>300</v>
      </c>
      <c r="K23" s="233" t="s">
        <v>233</v>
      </c>
      <c r="L23" s="232" t="s">
        <v>36</v>
      </c>
      <c r="M23" s="232" t="s">
        <v>234</v>
      </c>
      <c r="N23" s="255">
        <v>2024</v>
      </c>
      <c r="O23" s="187">
        <f t="shared" si="2"/>
        <v>50000</v>
      </c>
      <c r="P23" s="187"/>
      <c r="Q23" s="187"/>
      <c r="R23" s="256">
        <v>50000</v>
      </c>
      <c r="S23" s="257"/>
      <c r="T23" s="187"/>
      <c r="U23" s="256"/>
      <c r="V23" s="233"/>
      <c r="W23" s="258"/>
      <c r="X23" s="231"/>
      <c r="Y23" s="187">
        <f t="shared" si="0"/>
        <v>0</v>
      </c>
      <c r="Z23" s="187">
        <f t="shared" si="1"/>
        <v>50000</v>
      </c>
      <c r="AA23" s="231"/>
      <c r="AB23" s="232"/>
    </row>
    <row r="24" spans="1:28" ht="34.5" x14ac:dyDescent="0.25">
      <c r="A24" s="11" t="s">
        <v>78</v>
      </c>
      <c r="B24" s="11" t="s">
        <v>154</v>
      </c>
      <c r="C24" s="11" t="s">
        <v>143</v>
      </c>
      <c r="D24" s="232" t="s">
        <v>209</v>
      </c>
      <c r="E24" s="19">
        <v>45301</v>
      </c>
      <c r="F24" s="254" t="s">
        <v>799</v>
      </c>
      <c r="G24" s="11" t="s">
        <v>58</v>
      </c>
      <c r="H24" s="11">
        <v>346</v>
      </c>
      <c r="I24" s="241" t="s">
        <v>79</v>
      </c>
      <c r="J24" s="11">
        <v>390</v>
      </c>
      <c r="K24" s="13" t="s">
        <v>515</v>
      </c>
      <c r="L24" s="11" t="s">
        <v>36</v>
      </c>
      <c r="M24" s="11" t="s">
        <v>80</v>
      </c>
      <c r="N24" s="255">
        <v>2025</v>
      </c>
      <c r="O24" s="187">
        <f t="shared" si="2"/>
        <v>4158000</v>
      </c>
      <c r="P24" s="187"/>
      <c r="Q24" s="187"/>
      <c r="R24" s="256"/>
      <c r="S24" s="257">
        <v>4158000</v>
      </c>
      <c r="T24" s="187"/>
      <c r="U24" s="256"/>
      <c r="V24" s="233"/>
      <c r="W24" s="258"/>
      <c r="X24" s="231"/>
      <c r="Y24" s="187">
        <f t="shared" si="0"/>
        <v>0</v>
      </c>
      <c r="Z24" s="187">
        <f t="shared" si="1"/>
        <v>4158000</v>
      </c>
      <c r="AA24" s="231"/>
      <c r="AB24" s="232"/>
    </row>
    <row r="25" spans="1:28" ht="34.5" x14ac:dyDescent="0.25">
      <c r="A25" s="11" t="s">
        <v>78</v>
      </c>
      <c r="B25" s="11" t="s">
        <v>154</v>
      </c>
      <c r="C25" s="11" t="s">
        <v>143</v>
      </c>
      <c r="D25" s="232" t="s">
        <v>211</v>
      </c>
      <c r="E25" s="19">
        <v>45301</v>
      </c>
      <c r="F25" s="254" t="s">
        <v>807</v>
      </c>
      <c r="G25" s="11" t="s">
        <v>58</v>
      </c>
      <c r="H25" s="232">
        <v>225</v>
      </c>
      <c r="I25" s="259" t="s">
        <v>81</v>
      </c>
      <c r="J25" s="11">
        <v>300</v>
      </c>
      <c r="K25" s="233" t="s">
        <v>511</v>
      </c>
      <c r="L25" s="232" t="s">
        <v>237</v>
      </c>
      <c r="M25" s="232" t="s">
        <v>82</v>
      </c>
      <c r="N25" s="255">
        <v>2025</v>
      </c>
      <c r="O25" s="187">
        <f t="shared" si="2"/>
        <v>3348800</v>
      </c>
      <c r="P25" s="187"/>
      <c r="Q25" s="187"/>
      <c r="R25" s="256"/>
      <c r="S25" s="257">
        <v>3348800</v>
      </c>
      <c r="T25" s="187"/>
      <c r="U25" s="256"/>
      <c r="V25" s="233"/>
      <c r="W25" s="258"/>
      <c r="X25" s="231"/>
      <c r="Y25" s="187">
        <f t="shared" si="0"/>
        <v>0</v>
      </c>
      <c r="Z25" s="187">
        <f t="shared" si="1"/>
        <v>3348800</v>
      </c>
      <c r="AA25" s="231"/>
      <c r="AB25" s="232"/>
    </row>
    <row r="26" spans="1:28" ht="34.5" x14ac:dyDescent="0.25">
      <c r="A26" s="11" t="s">
        <v>78</v>
      </c>
      <c r="B26" s="11" t="s">
        <v>151</v>
      </c>
      <c r="C26" s="11" t="s">
        <v>143</v>
      </c>
      <c r="D26" s="232" t="s">
        <v>207</v>
      </c>
      <c r="E26" s="19">
        <v>45301</v>
      </c>
      <c r="F26" s="11" t="s">
        <v>811</v>
      </c>
      <c r="G26" s="13" t="s">
        <v>58</v>
      </c>
      <c r="H26" s="11">
        <v>225</v>
      </c>
      <c r="I26" s="13" t="s">
        <v>84</v>
      </c>
      <c r="J26" s="11">
        <v>300</v>
      </c>
      <c r="K26" s="13" t="s">
        <v>508</v>
      </c>
      <c r="L26" s="11" t="s">
        <v>36</v>
      </c>
      <c r="M26" s="11" t="s">
        <v>85</v>
      </c>
      <c r="N26" s="46">
        <v>2025</v>
      </c>
      <c r="O26" s="187">
        <f t="shared" si="2"/>
        <v>200000</v>
      </c>
      <c r="P26" s="187"/>
      <c r="Q26" s="187"/>
      <c r="R26" s="256"/>
      <c r="S26" s="257">
        <v>200000</v>
      </c>
      <c r="T26" s="187"/>
      <c r="U26" s="256"/>
      <c r="V26" s="233"/>
      <c r="W26" s="258"/>
      <c r="X26" s="231"/>
      <c r="Y26" s="187">
        <f t="shared" si="0"/>
        <v>0</v>
      </c>
      <c r="Z26" s="187">
        <f t="shared" si="1"/>
        <v>200000</v>
      </c>
      <c r="AA26" s="231"/>
      <c r="AB26" s="232"/>
    </row>
    <row r="27" spans="1:28" ht="23" x14ac:dyDescent="0.25">
      <c r="A27" s="11" t="s">
        <v>78</v>
      </c>
      <c r="B27" s="232" t="s">
        <v>393</v>
      </c>
      <c r="C27" s="11" t="s">
        <v>143</v>
      </c>
      <c r="D27" s="232" t="s">
        <v>227</v>
      </c>
      <c r="E27" s="19">
        <v>45301</v>
      </c>
      <c r="F27" s="254" t="s">
        <v>795</v>
      </c>
      <c r="G27" s="13" t="s">
        <v>58</v>
      </c>
      <c r="H27" s="232">
        <v>222</v>
      </c>
      <c r="I27" s="259" t="s">
        <v>352</v>
      </c>
      <c r="J27" s="232">
        <v>300</v>
      </c>
      <c r="K27" s="233" t="s">
        <v>233</v>
      </c>
      <c r="L27" s="232" t="s">
        <v>36</v>
      </c>
      <c r="M27" s="232" t="s">
        <v>234</v>
      </c>
      <c r="N27" s="255">
        <v>2025</v>
      </c>
      <c r="O27" s="187">
        <f t="shared" si="2"/>
        <v>50000</v>
      </c>
      <c r="P27" s="187"/>
      <c r="Q27" s="187"/>
      <c r="R27" s="256"/>
      <c r="S27" s="257">
        <v>50000</v>
      </c>
      <c r="T27" s="187"/>
      <c r="U27" s="256"/>
      <c r="V27" s="233"/>
      <c r="W27" s="258"/>
      <c r="X27" s="231"/>
      <c r="Y27" s="187">
        <f t="shared" si="0"/>
        <v>0</v>
      </c>
      <c r="Z27" s="187">
        <f t="shared" si="1"/>
        <v>50000</v>
      </c>
      <c r="AA27" s="231"/>
      <c r="AB27" s="232"/>
    </row>
    <row r="28" spans="1:28" ht="34.5" x14ac:dyDescent="0.25">
      <c r="A28" s="11" t="s">
        <v>78</v>
      </c>
      <c r="B28" s="11" t="s">
        <v>154</v>
      </c>
      <c r="C28" s="11" t="s">
        <v>143</v>
      </c>
      <c r="D28" s="232" t="s">
        <v>801</v>
      </c>
      <c r="E28" s="19">
        <v>45301</v>
      </c>
      <c r="F28" s="254" t="s">
        <v>800</v>
      </c>
      <c r="G28" s="11" t="s">
        <v>58</v>
      </c>
      <c r="H28" s="11">
        <v>346</v>
      </c>
      <c r="I28" s="241" t="s">
        <v>79</v>
      </c>
      <c r="J28" s="11">
        <v>390</v>
      </c>
      <c r="K28" s="13" t="s">
        <v>515</v>
      </c>
      <c r="L28" s="11" t="s">
        <v>36</v>
      </c>
      <c r="M28" s="11" t="s">
        <v>80</v>
      </c>
      <c r="N28" s="255">
        <v>2026</v>
      </c>
      <c r="O28" s="187">
        <f t="shared" si="2"/>
        <v>4158000</v>
      </c>
      <c r="P28" s="187"/>
      <c r="Q28" s="187"/>
      <c r="R28" s="256"/>
      <c r="S28" s="257"/>
      <c r="T28" s="187">
        <v>4158000</v>
      </c>
      <c r="U28" s="256"/>
      <c r="V28" s="233"/>
      <c r="W28" s="258"/>
      <c r="X28" s="231"/>
      <c r="Y28" s="187"/>
      <c r="Z28" s="187"/>
      <c r="AA28" s="231"/>
      <c r="AB28" s="232"/>
    </row>
    <row r="29" spans="1:28" ht="34.5" x14ac:dyDescent="0.25">
      <c r="A29" s="11" t="s">
        <v>78</v>
      </c>
      <c r="B29" s="11" t="s">
        <v>154</v>
      </c>
      <c r="C29" s="11" t="s">
        <v>143</v>
      </c>
      <c r="D29" s="232" t="s">
        <v>809</v>
      </c>
      <c r="E29" s="19">
        <v>45301</v>
      </c>
      <c r="F29" s="254" t="s">
        <v>808</v>
      </c>
      <c r="G29" s="11" t="s">
        <v>58</v>
      </c>
      <c r="H29" s="232">
        <v>225</v>
      </c>
      <c r="I29" s="259" t="s">
        <v>81</v>
      </c>
      <c r="J29" s="11">
        <v>300</v>
      </c>
      <c r="K29" s="233" t="s">
        <v>511</v>
      </c>
      <c r="L29" s="232" t="s">
        <v>237</v>
      </c>
      <c r="M29" s="232" t="s">
        <v>82</v>
      </c>
      <c r="N29" s="255">
        <v>2026</v>
      </c>
      <c r="O29" s="187">
        <f t="shared" si="2"/>
        <v>3348800</v>
      </c>
      <c r="P29" s="187"/>
      <c r="Q29" s="187"/>
      <c r="R29" s="256"/>
      <c r="S29" s="257"/>
      <c r="T29" s="187">
        <v>3348800</v>
      </c>
      <c r="U29" s="256"/>
      <c r="V29" s="233"/>
      <c r="W29" s="258"/>
      <c r="X29" s="231"/>
      <c r="Y29" s="187"/>
      <c r="Z29" s="187"/>
      <c r="AA29" s="231"/>
      <c r="AB29" s="232"/>
    </row>
    <row r="30" spans="1:28" ht="34.5" x14ac:dyDescent="0.25">
      <c r="A30" s="11" t="s">
        <v>78</v>
      </c>
      <c r="B30" s="11" t="s">
        <v>151</v>
      </c>
      <c r="C30" s="11" t="s">
        <v>143</v>
      </c>
      <c r="D30" s="11" t="s">
        <v>813</v>
      </c>
      <c r="E30" s="19">
        <v>45301</v>
      </c>
      <c r="F30" s="11" t="s">
        <v>812</v>
      </c>
      <c r="G30" s="13" t="s">
        <v>58</v>
      </c>
      <c r="H30" s="11">
        <v>225</v>
      </c>
      <c r="I30" s="13" t="s">
        <v>84</v>
      </c>
      <c r="J30" s="11">
        <v>300</v>
      </c>
      <c r="K30" s="13" t="s">
        <v>508</v>
      </c>
      <c r="L30" s="11" t="s">
        <v>36</v>
      </c>
      <c r="M30" s="11" t="s">
        <v>85</v>
      </c>
      <c r="N30" s="255">
        <v>2026</v>
      </c>
      <c r="O30" s="187">
        <f t="shared" si="2"/>
        <v>200000</v>
      </c>
      <c r="P30" s="187"/>
      <c r="Q30" s="187"/>
      <c r="R30" s="256"/>
      <c r="S30" s="257"/>
      <c r="T30" s="187">
        <v>200000</v>
      </c>
      <c r="U30" s="256"/>
      <c r="V30" s="233"/>
      <c r="W30" s="258"/>
      <c r="X30" s="231"/>
      <c r="Y30" s="187"/>
      <c r="Z30" s="187"/>
      <c r="AA30" s="231"/>
      <c r="AB30" s="232"/>
    </row>
    <row r="31" spans="1:28" ht="23" x14ac:dyDescent="0.25">
      <c r="A31" s="11" t="s">
        <v>78</v>
      </c>
      <c r="B31" s="232" t="s">
        <v>393</v>
      </c>
      <c r="C31" s="11" t="s">
        <v>143</v>
      </c>
      <c r="D31" s="232" t="s">
        <v>797</v>
      </c>
      <c r="E31" s="19">
        <v>45301</v>
      </c>
      <c r="F31" s="254" t="s">
        <v>796</v>
      </c>
      <c r="G31" s="13" t="s">
        <v>58</v>
      </c>
      <c r="H31" s="232">
        <v>222</v>
      </c>
      <c r="I31" s="259" t="s">
        <v>352</v>
      </c>
      <c r="J31" s="232">
        <v>300</v>
      </c>
      <c r="K31" s="233" t="s">
        <v>233</v>
      </c>
      <c r="L31" s="232" t="s">
        <v>36</v>
      </c>
      <c r="M31" s="232" t="s">
        <v>234</v>
      </c>
      <c r="N31" s="255">
        <v>2026</v>
      </c>
      <c r="O31" s="187">
        <f>SUM(P31:T31)</f>
        <v>50000</v>
      </c>
      <c r="P31" s="187"/>
      <c r="Q31" s="187"/>
      <c r="R31" s="256"/>
      <c r="S31" s="257"/>
      <c r="T31" s="187">
        <v>50000</v>
      </c>
      <c r="U31" s="256"/>
      <c r="V31" s="233"/>
      <c r="W31" s="258"/>
      <c r="X31" s="231"/>
      <c r="Y31" s="187"/>
      <c r="Z31" s="187"/>
      <c r="AA31" s="231"/>
      <c r="AB31" s="232"/>
    </row>
    <row r="32" spans="1:28" ht="34.5" x14ac:dyDescent="0.25">
      <c r="A32" s="11" t="s">
        <v>78</v>
      </c>
      <c r="B32" s="11" t="s">
        <v>395</v>
      </c>
      <c r="C32" s="11" t="s">
        <v>143</v>
      </c>
      <c r="D32" s="11" t="s">
        <v>216</v>
      </c>
      <c r="E32" s="19">
        <v>45301</v>
      </c>
      <c r="F32" s="11" t="s">
        <v>729</v>
      </c>
      <c r="G32" s="11" t="s">
        <v>140</v>
      </c>
      <c r="H32" s="11">
        <v>226</v>
      </c>
      <c r="I32" s="11" t="s">
        <v>72</v>
      </c>
      <c r="J32" s="11">
        <v>300</v>
      </c>
      <c r="K32" s="19" t="s">
        <v>74</v>
      </c>
      <c r="L32" s="11" t="s">
        <v>36</v>
      </c>
      <c r="M32" s="11" t="s">
        <v>672</v>
      </c>
      <c r="N32" s="25">
        <v>2025</v>
      </c>
      <c r="O32" s="187">
        <f t="shared" si="2"/>
        <v>1000</v>
      </c>
      <c r="P32" s="187"/>
      <c r="Q32" s="187"/>
      <c r="R32" s="86"/>
      <c r="S32" s="160">
        <v>1000</v>
      </c>
      <c r="T32" s="187"/>
      <c r="U32" s="86"/>
      <c r="V32" s="13"/>
      <c r="W32" s="187"/>
      <c r="X32" s="12"/>
      <c r="Y32" s="187">
        <f t="shared" si="0"/>
        <v>0</v>
      </c>
      <c r="Z32" s="187">
        <f t="shared" si="1"/>
        <v>1000</v>
      </c>
      <c r="AA32" s="12"/>
      <c r="AB32" s="11"/>
    </row>
    <row r="33" spans="1:28" ht="34.5" x14ac:dyDescent="0.25">
      <c r="A33" s="11" t="s">
        <v>78</v>
      </c>
      <c r="B33" s="11" t="s">
        <v>395</v>
      </c>
      <c r="C33" s="11" t="s">
        <v>143</v>
      </c>
      <c r="D33" s="11" t="s">
        <v>673</v>
      </c>
      <c r="E33" s="19">
        <v>45301</v>
      </c>
      <c r="F33" s="11" t="s">
        <v>730</v>
      </c>
      <c r="G33" s="11" t="s">
        <v>140</v>
      </c>
      <c r="H33" s="11">
        <v>226</v>
      </c>
      <c r="I33" s="11" t="s">
        <v>72</v>
      </c>
      <c r="J33" s="11">
        <v>300</v>
      </c>
      <c r="K33" s="19" t="s">
        <v>74</v>
      </c>
      <c r="L33" s="11" t="s">
        <v>36</v>
      </c>
      <c r="M33" s="11" t="s">
        <v>672</v>
      </c>
      <c r="N33" s="25">
        <v>2026</v>
      </c>
      <c r="O33" s="187">
        <f t="shared" si="2"/>
        <v>12000</v>
      </c>
      <c r="P33" s="187"/>
      <c r="Q33" s="187"/>
      <c r="R33" s="86"/>
      <c r="S33" s="160"/>
      <c r="T33" s="187">
        <v>12000</v>
      </c>
      <c r="U33" s="86"/>
      <c r="V33" s="13"/>
      <c r="W33" s="187"/>
      <c r="X33" s="12"/>
      <c r="Y33" s="187">
        <f t="shared" si="0"/>
        <v>0</v>
      </c>
      <c r="Z33" s="187">
        <f t="shared" si="1"/>
        <v>12000</v>
      </c>
      <c r="AA33" s="12"/>
      <c r="AB33" s="11"/>
    </row>
    <row r="34" spans="1:28" ht="34.5" x14ac:dyDescent="0.25">
      <c r="A34" s="11" t="s">
        <v>73</v>
      </c>
      <c r="B34" s="11" t="s">
        <v>394</v>
      </c>
      <c r="C34" s="235" t="s">
        <v>205</v>
      </c>
      <c r="D34" s="11" t="s">
        <v>674</v>
      </c>
      <c r="E34" s="19">
        <v>45301</v>
      </c>
      <c r="F34" s="11" t="s">
        <v>728</v>
      </c>
      <c r="G34" s="11" t="s">
        <v>140</v>
      </c>
      <c r="H34" s="11">
        <v>226</v>
      </c>
      <c r="I34" s="11" t="s">
        <v>72</v>
      </c>
      <c r="J34" s="11">
        <v>300</v>
      </c>
      <c r="K34" s="19" t="s">
        <v>74</v>
      </c>
      <c r="L34" s="11" t="s">
        <v>36</v>
      </c>
      <c r="M34" s="11" t="s">
        <v>672</v>
      </c>
      <c r="N34" s="25">
        <v>2024</v>
      </c>
      <c r="O34" s="187">
        <f t="shared" ref="O34:O35" si="11">SUM(P34:T34)</f>
        <v>195500</v>
      </c>
      <c r="P34" s="187"/>
      <c r="Q34" s="187"/>
      <c r="R34" s="86">
        <v>195500</v>
      </c>
      <c r="S34" s="160"/>
      <c r="T34" s="187"/>
      <c r="U34" s="86"/>
      <c r="V34" s="13"/>
      <c r="W34" s="187"/>
      <c r="X34" s="12"/>
      <c r="Y34" s="187">
        <f t="shared" si="0"/>
        <v>0</v>
      </c>
      <c r="Z34" s="187"/>
      <c r="AA34" s="12"/>
      <c r="AB34" s="11"/>
    </row>
    <row r="35" spans="1:28" ht="34.5" x14ac:dyDescent="0.25">
      <c r="A35" s="11" t="s">
        <v>73</v>
      </c>
      <c r="B35" s="11" t="s">
        <v>394</v>
      </c>
      <c r="C35" s="235" t="s">
        <v>205</v>
      </c>
      <c r="D35" s="11" t="s">
        <v>675</v>
      </c>
      <c r="E35" s="19">
        <v>45301</v>
      </c>
      <c r="F35" s="11" t="s">
        <v>731</v>
      </c>
      <c r="G35" s="11" t="s">
        <v>140</v>
      </c>
      <c r="H35" s="11">
        <v>226</v>
      </c>
      <c r="I35" s="11" t="s">
        <v>72</v>
      </c>
      <c r="J35" s="11">
        <v>300</v>
      </c>
      <c r="K35" s="19" t="s">
        <v>74</v>
      </c>
      <c r="L35" s="11" t="s">
        <v>36</v>
      </c>
      <c r="M35" s="11" t="s">
        <v>672</v>
      </c>
      <c r="N35" s="25">
        <v>2025</v>
      </c>
      <c r="O35" s="187">
        <f t="shared" si="11"/>
        <v>250000</v>
      </c>
      <c r="P35" s="187"/>
      <c r="Q35" s="187"/>
      <c r="R35" s="86"/>
      <c r="S35" s="160">
        <v>250000</v>
      </c>
      <c r="T35" s="187"/>
      <c r="U35" s="86"/>
      <c r="V35" s="13"/>
      <c r="W35" s="187"/>
      <c r="X35" s="12"/>
      <c r="Y35" s="187">
        <f t="shared" si="0"/>
        <v>0</v>
      </c>
      <c r="Z35" s="187"/>
      <c r="AA35" s="12"/>
      <c r="AB35" s="11"/>
    </row>
    <row r="36" spans="1:28" ht="34.5" x14ac:dyDescent="0.25">
      <c r="A36" s="11" t="s">
        <v>73</v>
      </c>
      <c r="B36" s="11" t="s">
        <v>394</v>
      </c>
      <c r="C36" s="235" t="s">
        <v>205</v>
      </c>
      <c r="D36" s="11" t="s">
        <v>676</v>
      </c>
      <c r="E36" s="19">
        <v>45301</v>
      </c>
      <c r="F36" s="11" t="s">
        <v>732</v>
      </c>
      <c r="G36" s="11" t="s">
        <v>140</v>
      </c>
      <c r="H36" s="11">
        <v>226</v>
      </c>
      <c r="I36" s="11" t="s">
        <v>72</v>
      </c>
      <c r="J36" s="11">
        <v>300</v>
      </c>
      <c r="K36" s="19" t="s">
        <v>74</v>
      </c>
      <c r="L36" s="11" t="s">
        <v>36</v>
      </c>
      <c r="M36" s="11" t="s">
        <v>672</v>
      </c>
      <c r="N36" s="25">
        <v>2026</v>
      </c>
      <c r="O36" s="187">
        <f t="shared" ref="O36" si="12">SUM(P36:T36)</f>
        <v>250500</v>
      </c>
      <c r="P36" s="187"/>
      <c r="Q36" s="187"/>
      <c r="R36" s="86"/>
      <c r="S36" s="160"/>
      <c r="T36" s="187">
        <v>250500</v>
      </c>
      <c r="U36" s="86"/>
      <c r="V36" s="13"/>
      <c r="W36" s="187"/>
      <c r="X36" s="12"/>
      <c r="Y36" s="187">
        <f t="shared" si="0"/>
        <v>0</v>
      </c>
      <c r="Z36" s="187"/>
      <c r="AA36" s="12"/>
      <c r="AB36" s="11"/>
    </row>
    <row r="37" spans="1:28" ht="34.5" x14ac:dyDescent="0.25">
      <c r="A37" s="11" t="s">
        <v>767</v>
      </c>
      <c r="B37" s="11" t="s">
        <v>146</v>
      </c>
      <c r="C37" s="11" t="s">
        <v>359</v>
      </c>
      <c r="D37" s="11" t="s">
        <v>769</v>
      </c>
      <c r="E37" s="19">
        <v>45301</v>
      </c>
      <c r="F37" s="11" t="s">
        <v>768</v>
      </c>
      <c r="G37" s="13" t="s">
        <v>58</v>
      </c>
      <c r="H37" s="11">
        <v>226</v>
      </c>
      <c r="I37" s="13" t="s">
        <v>90</v>
      </c>
      <c r="J37" s="11">
        <v>300</v>
      </c>
      <c r="K37" s="13" t="s">
        <v>509</v>
      </c>
      <c r="L37" s="11" t="s">
        <v>36</v>
      </c>
      <c r="M37" s="11" t="s">
        <v>342</v>
      </c>
      <c r="N37" s="46">
        <v>2024</v>
      </c>
      <c r="O37" s="187">
        <f t="shared" si="2"/>
        <v>169400</v>
      </c>
      <c r="P37" s="187"/>
      <c r="Q37" s="187"/>
      <c r="R37" s="86">
        <v>169400</v>
      </c>
      <c r="S37" s="160"/>
      <c r="T37" s="187"/>
      <c r="U37" s="86"/>
      <c r="V37" s="13"/>
      <c r="W37" s="187"/>
      <c r="X37" s="12"/>
      <c r="Y37" s="187">
        <f t="shared" si="0"/>
        <v>0</v>
      </c>
      <c r="Z37" s="187">
        <f t="shared" si="1"/>
        <v>169400</v>
      </c>
      <c r="AA37" s="12"/>
      <c r="AB37" s="11"/>
    </row>
    <row r="38" spans="1:28" ht="34.5" x14ac:dyDescent="0.25">
      <c r="A38" s="11" t="s">
        <v>767</v>
      </c>
      <c r="B38" s="11" t="s">
        <v>146</v>
      </c>
      <c r="C38" s="11" t="s">
        <v>359</v>
      </c>
      <c r="D38" s="11" t="s">
        <v>771</v>
      </c>
      <c r="E38" s="19">
        <v>45301</v>
      </c>
      <c r="F38" s="11" t="s">
        <v>773</v>
      </c>
      <c r="G38" s="13" t="s">
        <v>58</v>
      </c>
      <c r="H38" s="11">
        <v>226</v>
      </c>
      <c r="I38" s="13" t="s">
        <v>90</v>
      </c>
      <c r="J38" s="11">
        <v>300</v>
      </c>
      <c r="K38" s="13" t="s">
        <v>509</v>
      </c>
      <c r="L38" s="11" t="s">
        <v>36</v>
      </c>
      <c r="M38" s="11" t="s">
        <v>342</v>
      </c>
      <c r="N38" s="46">
        <v>2025</v>
      </c>
      <c r="O38" s="187">
        <f>SUM(P38:T38)</f>
        <v>152500</v>
      </c>
      <c r="P38" s="187"/>
      <c r="Q38" s="187"/>
      <c r="R38" s="86"/>
      <c r="S38" s="160">
        <v>152500</v>
      </c>
      <c r="T38" s="187"/>
      <c r="U38" s="86"/>
      <c r="V38" s="13"/>
      <c r="W38" s="187"/>
      <c r="X38" s="12"/>
      <c r="Y38" s="187">
        <f t="shared" si="0"/>
        <v>0</v>
      </c>
      <c r="Z38" s="187">
        <f t="shared" si="1"/>
        <v>152500</v>
      </c>
      <c r="AA38" s="12"/>
      <c r="AB38" s="11"/>
    </row>
    <row r="39" spans="1:28" ht="34.5" x14ac:dyDescent="0.25">
      <c r="A39" s="11" t="s">
        <v>767</v>
      </c>
      <c r="B39" s="11" t="s">
        <v>146</v>
      </c>
      <c r="C39" s="11" t="s">
        <v>359</v>
      </c>
      <c r="D39" s="11" t="s">
        <v>770</v>
      </c>
      <c r="E39" s="19">
        <v>45301</v>
      </c>
      <c r="F39" s="11" t="s">
        <v>772</v>
      </c>
      <c r="G39" s="13" t="s">
        <v>58</v>
      </c>
      <c r="H39" s="11">
        <v>226</v>
      </c>
      <c r="I39" s="13" t="s">
        <v>90</v>
      </c>
      <c r="J39" s="11">
        <v>300</v>
      </c>
      <c r="K39" s="13" t="s">
        <v>509</v>
      </c>
      <c r="L39" s="11" t="s">
        <v>36</v>
      </c>
      <c r="M39" s="11" t="s">
        <v>342</v>
      </c>
      <c r="N39" s="46">
        <v>2026</v>
      </c>
      <c r="O39" s="187">
        <f>SUM(P39:T39)</f>
        <v>210000</v>
      </c>
      <c r="P39" s="187"/>
      <c r="Q39" s="187"/>
      <c r="R39" s="86"/>
      <c r="S39" s="160"/>
      <c r="T39" s="187">
        <v>210000</v>
      </c>
      <c r="U39" s="86"/>
      <c r="V39" s="13"/>
      <c r="W39" s="258"/>
      <c r="X39" s="12"/>
      <c r="Y39" s="187"/>
      <c r="Z39" s="258"/>
      <c r="AA39" s="12"/>
      <c r="AB39" s="11"/>
    </row>
    <row r="40" spans="1:28" ht="23" x14ac:dyDescent="0.25">
      <c r="A40" s="11" t="s">
        <v>11</v>
      </c>
      <c r="B40" s="11" t="s">
        <v>401</v>
      </c>
      <c r="C40" s="11" t="s">
        <v>47</v>
      </c>
      <c r="D40" s="11" t="s">
        <v>361</v>
      </c>
      <c r="E40" s="19">
        <v>45027</v>
      </c>
      <c r="F40" s="11" t="s">
        <v>250</v>
      </c>
      <c r="G40" s="13" t="s">
        <v>99</v>
      </c>
      <c r="H40" s="11">
        <v>223</v>
      </c>
      <c r="I40" s="13" t="s">
        <v>333</v>
      </c>
      <c r="J40" s="11">
        <v>300</v>
      </c>
      <c r="K40" s="13" t="s">
        <v>132</v>
      </c>
      <c r="L40" s="11" t="s">
        <v>97</v>
      </c>
      <c r="M40" s="11" t="s">
        <v>96</v>
      </c>
      <c r="N40" s="46" t="s">
        <v>296</v>
      </c>
      <c r="O40" s="351">
        <f>SUM(P40:T41)</f>
        <v>130324498.45</v>
      </c>
      <c r="P40" s="187">
        <v>20133411.690000001</v>
      </c>
      <c r="Q40" s="187">
        <v>44000000</v>
      </c>
      <c r="R40" s="86">
        <v>44000000</v>
      </c>
      <c r="S40" s="160"/>
      <c r="T40" s="187"/>
      <c r="U40" s="352">
        <f>ЕП!D2</f>
        <v>130324498.45</v>
      </c>
      <c r="V40" s="13"/>
      <c r="W40" s="352">
        <f>ЕП!D2</f>
        <v>130324498.45</v>
      </c>
      <c r="X40" s="12" t="s">
        <v>389</v>
      </c>
      <c r="Y40" s="187">
        <f t="shared" si="0"/>
        <v>0</v>
      </c>
      <c r="Z40" s="352">
        <f>O40-W40:W41</f>
        <v>0</v>
      </c>
      <c r="AA40" s="12"/>
      <c r="AB40" s="11"/>
    </row>
    <row r="41" spans="1:28" s="268" customFormat="1" ht="23" x14ac:dyDescent="0.25">
      <c r="A41" s="11" t="s">
        <v>11</v>
      </c>
      <c r="B41" s="11" t="s">
        <v>401</v>
      </c>
      <c r="C41" s="11" t="s">
        <v>47</v>
      </c>
      <c r="D41" s="261" t="s">
        <v>249</v>
      </c>
      <c r="E41" s="19">
        <v>45027</v>
      </c>
      <c r="F41" s="11" t="s">
        <v>250</v>
      </c>
      <c r="G41" s="262" t="s">
        <v>360</v>
      </c>
      <c r="H41" s="11">
        <v>223</v>
      </c>
      <c r="I41" s="13" t="s">
        <v>333</v>
      </c>
      <c r="J41" s="11">
        <v>300</v>
      </c>
      <c r="K41" s="13" t="s">
        <v>132</v>
      </c>
      <c r="L41" s="11" t="s">
        <v>97</v>
      </c>
      <c r="M41" s="11" t="s">
        <v>96</v>
      </c>
      <c r="N41" s="46" t="s">
        <v>296</v>
      </c>
      <c r="O41" s="351"/>
      <c r="P41" s="187">
        <v>22191086.760000002</v>
      </c>
      <c r="Q41" s="263"/>
      <c r="R41" s="264"/>
      <c r="S41" s="265"/>
      <c r="T41" s="263"/>
      <c r="U41" s="353"/>
      <c r="V41" s="266"/>
      <c r="W41" s="353"/>
      <c r="X41" s="12" t="s">
        <v>389</v>
      </c>
      <c r="Y41" s="187">
        <f t="shared" si="0"/>
        <v>0</v>
      </c>
      <c r="Z41" s="353"/>
      <c r="AA41" s="267"/>
      <c r="AB41" s="234"/>
    </row>
    <row r="42" spans="1:28" ht="34.5" x14ac:dyDescent="0.25">
      <c r="A42" s="11" t="s">
        <v>11</v>
      </c>
      <c r="B42" s="11" t="s">
        <v>401</v>
      </c>
      <c r="C42" s="11" t="s">
        <v>47</v>
      </c>
      <c r="D42" s="11" t="s">
        <v>668</v>
      </c>
      <c r="E42" s="19">
        <v>45301</v>
      </c>
      <c r="F42" s="11" t="s">
        <v>844</v>
      </c>
      <c r="G42" s="13" t="s">
        <v>99</v>
      </c>
      <c r="H42" s="11">
        <v>223</v>
      </c>
      <c r="I42" s="13" t="s">
        <v>333</v>
      </c>
      <c r="J42" s="11">
        <v>300</v>
      </c>
      <c r="K42" s="13" t="s">
        <v>132</v>
      </c>
      <c r="L42" s="11" t="s">
        <v>97</v>
      </c>
      <c r="M42" s="11" t="s">
        <v>96</v>
      </c>
      <c r="N42" s="46" t="s">
        <v>889</v>
      </c>
      <c r="O42" s="187">
        <f>SUM(P42:T42)</f>
        <v>91773000</v>
      </c>
      <c r="P42" s="187"/>
      <c r="Q42" s="187"/>
      <c r="R42" s="86"/>
      <c r="S42" s="160">
        <v>45886500</v>
      </c>
      <c r="T42" s="187">
        <v>45886500</v>
      </c>
      <c r="U42" s="86"/>
      <c r="V42" s="13"/>
      <c r="W42" s="187"/>
      <c r="X42" s="12"/>
      <c r="Y42" s="187">
        <f t="shared" si="0"/>
        <v>0</v>
      </c>
      <c r="Z42" s="187">
        <f t="shared" ref="Z42:Z46" si="13">O42-W42</f>
        <v>91773000</v>
      </c>
      <c r="AA42" s="12"/>
      <c r="AB42" s="11"/>
    </row>
    <row r="43" spans="1:28" ht="23" x14ac:dyDescent="0.25">
      <c r="A43" s="11" t="s">
        <v>11</v>
      </c>
      <c r="B43" s="11" t="s">
        <v>401</v>
      </c>
      <c r="C43" s="11" t="s">
        <v>47</v>
      </c>
      <c r="D43" s="11" t="s">
        <v>881</v>
      </c>
      <c r="E43" s="19">
        <v>45301</v>
      </c>
      <c r="F43" s="269" t="s">
        <v>883</v>
      </c>
      <c r="G43" s="13" t="s">
        <v>98</v>
      </c>
      <c r="H43" s="11">
        <v>223</v>
      </c>
      <c r="I43" s="13" t="s">
        <v>100</v>
      </c>
      <c r="J43" s="11">
        <v>300</v>
      </c>
      <c r="K43" s="13" t="s">
        <v>133</v>
      </c>
      <c r="L43" s="11" t="s">
        <v>101</v>
      </c>
      <c r="M43" s="11" t="s">
        <v>102</v>
      </c>
      <c r="N43" s="46" t="s">
        <v>882</v>
      </c>
      <c r="O43" s="187">
        <f t="shared" ref="O43:O45" si="14">SUM(P43:T43)</f>
        <v>18600000</v>
      </c>
      <c r="P43" s="187"/>
      <c r="Q43" s="187"/>
      <c r="R43" s="86">
        <v>6100000</v>
      </c>
      <c r="S43" s="160">
        <v>6200000</v>
      </c>
      <c r="T43" s="187">
        <v>6300000</v>
      </c>
      <c r="U43" s="86"/>
      <c r="V43" s="13"/>
      <c r="W43" s="187"/>
      <c r="X43" s="231" t="s">
        <v>389</v>
      </c>
      <c r="Y43" s="187">
        <f t="shared" si="0"/>
        <v>0</v>
      </c>
      <c r="Z43" s="187">
        <f t="shared" si="13"/>
        <v>18600000</v>
      </c>
      <c r="AA43" s="12"/>
      <c r="AB43" s="11"/>
    </row>
    <row r="44" spans="1:28" ht="23" x14ac:dyDescent="0.25">
      <c r="A44" s="11" t="s">
        <v>11</v>
      </c>
      <c r="B44" s="11" t="s">
        <v>401</v>
      </c>
      <c r="C44" s="11" t="s">
        <v>47</v>
      </c>
      <c r="D44" s="25" t="s">
        <v>376</v>
      </c>
      <c r="E44" s="19">
        <v>45272</v>
      </c>
      <c r="F44" s="11" t="s">
        <v>387</v>
      </c>
      <c r="G44" s="13" t="s">
        <v>55</v>
      </c>
      <c r="H44" s="11">
        <v>224</v>
      </c>
      <c r="I44" s="11" t="s">
        <v>104</v>
      </c>
      <c r="J44" s="11">
        <v>300</v>
      </c>
      <c r="K44" s="11" t="s">
        <v>127</v>
      </c>
      <c r="L44" s="11" t="s">
        <v>103</v>
      </c>
      <c r="M44" s="11" t="s">
        <v>217</v>
      </c>
      <c r="N44" s="46" t="s">
        <v>374</v>
      </c>
      <c r="O44" s="187">
        <f t="shared" si="14"/>
        <v>14392823.189999999</v>
      </c>
      <c r="P44" s="187"/>
      <c r="Q44" s="187">
        <v>10492823.189999999</v>
      </c>
      <c r="R44" s="187">
        <v>1900000</v>
      </c>
      <c r="S44" s="187">
        <v>2000000</v>
      </c>
      <c r="T44" s="187"/>
      <c r="U44" s="270"/>
      <c r="V44" s="13"/>
      <c r="W44" s="271"/>
      <c r="X44" s="12"/>
      <c r="Y44" s="187">
        <f t="shared" si="0"/>
        <v>0</v>
      </c>
      <c r="Z44" s="187">
        <f t="shared" si="13"/>
        <v>14392823.189999999</v>
      </c>
      <c r="AA44" s="12"/>
      <c r="AB44" s="11"/>
    </row>
    <row r="45" spans="1:28" ht="23" x14ac:dyDescent="0.25">
      <c r="A45" s="11" t="s">
        <v>11</v>
      </c>
      <c r="B45" s="11" t="s">
        <v>401</v>
      </c>
      <c r="C45" s="11" t="s">
        <v>47</v>
      </c>
      <c r="D45" s="25" t="s">
        <v>660</v>
      </c>
      <c r="E45" s="19">
        <v>45301</v>
      </c>
      <c r="F45" s="11" t="s">
        <v>744</v>
      </c>
      <c r="G45" s="13" t="s">
        <v>55</v>
      </c>
      <c r="H45" s="11">
        <v>224</v>
      </c>
      <c r="I45" s="11" t="s">
        <v>104</v>
      </c>
      <c r="J45" s="11">
        <v>300</v>
      </c>
      <c r="K45" s="11" t="s">
        <v>127</v>
      </c>
      <c r="L45" s="11" t="s">
        <v>103</v>
      </c>
      <c r="M45" s="11" t="s">
        <v>217</v>
      </c>
      <c r="N45" s="46">
        <v>2024</v>
      </c>
      <c r="O45" s="187">
        <f t="shared" si="14"/>
        <v>37269000</v>
      </c>
      <c r="P45" s="187"/>
      <c r="Q45" s="187"/>
      <c r="R45" s="86">
        <v>11823000</v>
      </c>
      <c r="S45" s="160">
        <v>11723000</v>
      </c>
      <c r="T45" s="187">
        <v>13723000</v>
      </c>
      <c r="U45" s="270"/>
      <c r="V45" s="13"/>
      <c r="W45" s="260">
        <f>SUM('ЕП п.23'!D17:D24)</f>
        <v>0</v>
      </c>
      <c r="X45" s="12" t="s">
        <v>389</v>
      </c>
      <c r="Y45" s="187"/>
      <c r="Z45" s="187">
        <f>O45-W45</f>
        <v>37269000</v>
      </c>
      <c r="AA45" s="12"/>
      <c r="AB45" s="11"/>
    </row>
    <row r="46" spans="1:28" ht="23" x14ac:dyDescent="0.25">
      <c r="A46" s="11" t="s">
        <v>11</v>
      </c>
      <c r="B46" s="11" t="s">
        <v>401</v>
      </c>
      <c r="C46" s="11" t="s">
        <v>47</v>
      </c>
      <c r="D46" s="25" t="s">
        <v>370</v>
      </c>
      <c r="E46" s="19">
        <v>44945</v>
      </c>
      <c r="F46" s="11" t="s">
        <v>884</v>
      </c>
      <c r="G46" s="13" t="s">
        <v>98</v>
      </c>
      <c r="H46" s="11">
        <v>223</v>
      </c>
      <c r="I46" s="13" t="s">
        <v>105</v>
      </c>
      <c r="J46" s="11">
        <v>300</v>
      </c>
      <c r="K46" s="13" t="s">
        <v>133</v>
      </c>
      <c r="L46" s="11" t="s">
        <v>101</v>
      </c>
      <c r="M46" s="11" t="s">
        <v>106</v>
      </c>
      <c r="N46" s="46" t="s">
        <v>882</v>
      </c>
      <c r="O46" s="187">
        <f>SUM(P46:T46)</f>
        <v>64893800</v>
      </c>
      <c r="P46" s="187"/>
      <c r="Q46" s="187"/>
      <c r="R46" s="86">
        <v>22000000</v>
      </c>
      <c r="S46" s="160">
        <v>21496900</v>
      </c>
      <c r="T46" s="187">
        <v>21396900</v>
      </c>
      <c r="U46" s="270"/>
      <c r="V46" s="13"/>
      <c r="W46" s="271"/>
      <c r="X46" s="231" t="s">
        <v>389</v>
      </c>
      <c r="Y46" s="187">
        <f t="shared" si="0"/>
        <v>0</v>
      </c>
      <c r="Z46" s="187">
        <f t="shared" si="13"/>
        <v>64893800</v>
      </c>
      <c r="AA46" s="12"/>
      <c r="AB46" s="11"/>
    </row>
    <row r="47" spans="1:28" ht="23" x14ac:dyDescent="0.25">
      <c r="A47" s="11" t="s">
        <v>11</v>
      </c>
      <c r="B47" s="11" t="s">
        <v>401</v>
      </c>
      <c r="C47" s="11" t="s">
        <v>47</v>
      </c>
      <c r="D47" s="25" t="s">
        <v>371</v>
      </c>
      <c r="E47" s="19">
        <v>45281</v>
      </c>
      <c r="F47" s="11" t="s">
        <v>254</v>
      </c>
      <c r="G47" s="13" t="s">
        <v>98</v>
      </c>
      <c r="H47" s="11">
        <v>223</v>
      </c>
      <c r="I47" s="13" t="s">
        <v>126</v>
      </c>
      <c r="J47" s="11">
        <v>300</v>
      </c>
      <c r="K47" s="13" t="s">
        <v>134</v>
      </c>
      <c r="L47" s="11" t="s">
        <v>101</v>
      </c>
      <c r="M47" s="11" t="s">
        <v>107</v>
      </c>
      <c r="N47" s="46" t="s">
        <v>372</v>
      </c>
      <c r="O47" s="351">
        <f>SUM(P47:T48)</f>
        <v>18238412.890000001</v>
      </c>
      <c r="P47" s="187">
        <v>2999999.68</v>
      </c>
      <c r="Q47" s="187">
        <v>7123869.3499999996</v>
      </c>
      <c r="R47" s="86">
        <v>6614717.7199999997</v>
      </c>
      <c r="S47" s="160"/>
      <c r="T47" s="187"/>
      <c r="U47" s="349">
        <f>SUM(P47:S48)</f>
        <v>18238412.890000001</v>
      </c>
      <c r="V47" s="13"/>
      <c r="W47" s="352">
        <f>ЕП!D5</f>
        <v>18123665.59</v>
      </c>
      <c r="X47" s="12" t="s">
        <v>389</v>
      </c>
      <c r="Y47" s="187">
        <f t="shared" si="0"/>
        <v>114747.30000000075</v>
      </c>
      <c r="Z47" s="352">
        <f>O47-W47</f>
        <v>114747.30000000075</v>
      </c>
      <c r="AA47" s="12"/>
      <c r="AB47" s="11"/>
    </row>
    <row r="48" spans="1:28" ht="23" x14ac:dyDescent="0.25">
      <c r="A48" s="11" t="s">
        <v>11</v>
      </c>
      <c r="B48" s="11" t="s">
        <v>401</v>
      </c>
      <c r="C48" s="11" t="s">
        <v>47</v>
      </c>
      <c r="D48" s="25" t="s">
        <v>253</v>
      </c>
      <c r="E48" s="19">
        <v>45281</v>
      </c>
      <c r="F48" s="11" t="s">
        <v>254</v>
      </c>
      <c r="G48" s="13" t="s">
        <v>98</v>
      </c>
      <c r="H48" s="11">
        <v>223</v>
      </c>
      <c r="I48" s="13" t="s">
        <v>126</v>
      </c>
      <c r="J48" s="11">
        <v>300</v>
      </c>
      <c r="K48" s="13" t="s">
        <v>134</v>
      </c>
      <c r="L48" s="11" t="s">
        <v>101</v>
      </c>
      <c r="M48" s="11" t="s">
        <v>107</v>
      </c>
      <c r="N48" s="46" t="s">
        <v>372</v>
      </c>
      <c r="O48" s="351"/>
      <c r="P48" s="187">
        <v>1499826.14</v>
      </c>
      <c r="Q48" s="187"/>
      <c r="R48" s="86"/>
      <c r="S48" s="160"/>
      <c r="T48" s="187"/>
      <c r="U48" s="350"/>
      <c r="V48" s="13"/>
      <c r="W48" s="353"/>
      <c r="X48" s="12" t="s">
        <v>389</v>
      </c>
      <c r="Y48" s="187">
        <f t="shared" si="0"/>
        <v>0</v>
      </c>
      <c r="Z48" s="353"/>
      <c r="AA48" s="12"/>
      <c r="AB48" s="11"/>
    </row>
    <row r="49" spans="1:28" ht="34.5" x14ac:dyDescent="0.25">
      <c r="A49" s="11" t="s">
        <v>11</v>
      </c>
      <c r="B49" s="11" t="s">
        <v>401</v>
      </c>
      <c r="C49" s="11" t="s">
        <v>47</v>
      </c>
      <c r="D49" s="25" t="s">
        <v>221</v>
      </c>
      <c r="E49" s="19">
        <v>45301</v>
      </c>
      <c r="F49" s="11" t="s">
        <v>885</v>
      </c>
      <c r="G49" s="13" t="s">
        <v>98</v>
      </c>
      <c r="H49" s="11">
        <v>223</v>
      </c>
      <c r="I49" s="13" t="s">
        <v>886</v>
      </c>
      <c r="J49" s="11">
        <v>300</v>
      </c>
      <c r="K49" s="13" t="s">
        <v>134</v>
      </c>
      <c r="L49" s="11" t="s">
        <v>101</v>
      </c>
      <c r="M49" s="11" t="s">
        <v>107</v>
      </c>
      <c r="N49" s="46" t="s">
        <v>889</v>
      </c>
      <c r="O49" s="187">
        <f>SUM(P49:T49)</f>
        <v>14000000</v>
      </c>
      <c r="P49" s="187"/>
      <c r="Q49" s="187"/>
      <c r="R49" s="86"/>
      <c r="S49" s="160">
        <v>7000000</v>
      </c>
      <c r="T49" s="187">
        <v>7000000</v>
      </c>
      <c r="U49" s="86"/>
      <c r="V49" s="13"/>
      <c r="W49" s="187"/>
      <c r="X49" s="231" t="s">
        <v>389</v>
      </c>
      <c r="Y49" s="187">
        <f t="shared" si="0"/>
        <v>0</v>
      </c>
      <c r="Z49" s="187">
        <f>O49-W49</f>
        <v>14000000</v>
      </c>
      <c r="AA49" s="12"/>
      <c r="AB49" s="11"/>
    </row>
    <row r="50" spans="1:28" ht="23" x14ac:dyDescent="0.25">
      <c r="A50" s="11" t="s">
        <v>11</v>
      </c>
      <c r="B50" s="11" t="s">
        <v>401</v>
      </c>
      <c r="C50" s="11" t="s">
        <v>47</v>
      </c>
      <c r="D50" s="25" t="s">
        <v>294</v>
      </c>
      <c r="E50" s="19">
        <v>45272</v>
      </c>
      <c r="F50" s="11" t="s">
        <v>295</v>
      </c>
      <c r="G50" s="13" t="s">
        <v>98</v>
      </c>
      <c r="H50" s="11">
        <v>223</v>
      </c>
      <c r="I50" s="13" t="s">
        <v>887</v>
      </c>
      <c r="J50" s="11">
        <v>300</v>
      </c>
      <c r="K50" s="11" t="s">
        <v>127</v>
      </c>
      <c r="L50" s="11" t="s">
        <v>36</v>
      </c>
      <c r="M50" s="11" t="s">
        <v>108</v>
      </c>
      <c r="N50" s="46" t="s">
        <v>296</v>
      </c>
      <c r="O50" s="187">
        <f t="shared" ref="O50:O51" si="15">SUM(P50:T50)</f>
        <v>96546.84</v>
      </c>
      <c r="P50" s="187">
        <v>32182.28</v>
      </c>
      <c r="Q50" s="187">
        <v>32182.28</v>
      </c>
      <c r="R50" s="86">
        <v>32182.28</v>
      </c>
      <c r="S50" s="160"/>
      <c r="T50" s="187"/>
      <c r="U50" s="86">
        <f>РАЗМЕЩЕНИЯ!G8</f>
        <v>147399.78</v>
      </c>
      <c r="V50" s="13" t="s">
        <v>555</v>
      </c>
      <c r="W50" s="187">
        <f>РАЗМЕЩЕНИЯ!L8</f>
        <v>96546.84</v>
      </c>
      <c r="X50" s="12" t="str">
        <f>РАЗМЕЩЕНИЯ!N8</f>
        <v>0172100010122000069/2022 05.08.2022</v>
      </c>
      <c r="Y50" s="187">
        <f t="shared" si="0"/>
        <v>50852.94</v>
      </c>
      <c r="Z50" s="187">
        <f>O50-W50</f>
        <v>0</v>
      </c>
      <c r="AA50" s="12" t="str">
        <f>РАЗМЕЩЕНИЯ!F8</f>
        <v>СМП</v>
      </c>
      <c r="AB50" s="11"/>
    </row>
    <row r="51" spans="1:28" ht="34.5" x14ac:dyDescent="0.25">
      <c r="A51" s="11" t="s">
        <v>11</v>
      </c>
      <c r="B51" s="11" t="s">
        <v>401</v>
      </c>
      <c r="C51" s="11" t="s">
        <v>47</v>
      </c>
      <c r="D51" s="25" t="s">
        <v>375</v>
      </c>
      <c r="E51" s="19">
        <v>45301</v>
      </c>
      <c r="F51" s="11" t="s">
        <v>888</v>
      </c>
      <c r="G51" s="13" t="s">
        <v>98</v>
      </c>
      <c r="H51" s="11">
        <v>223</v>
      </c>
      <c r="I51" s="13" t="s">
        <v>887</v>
      </c>
      <c r="J51" s="11">
        <v>300</v>
      </c>
      <c r="K51" s="11" t="s">
        <v>127</v>
      </c>
      <c r="L51" s="11" t="s">
        <v>36</v>
      </c>
      <c r="M51" s="11" t="s">
        <v>108</v>
      </c>
      <c r="N51" s="46" t="s">
        <v>889</v>
      </c>
      <c r="O51" s="187">
        <f t="shared" si="15"/>
        <v>100000</v>
      </c>
      <c r="P51" s="187"/>
      <c r="Q51" s="187"/>
      <c r="R51" s="86"/>
      <c r="S51" s="160">
        <v>50000</v>
      </c>
      <c r="T51" s="187">
        <v>50000</v>
      </c>
      <c r="U51" s="86"/>
      <c r="V51" s="13"/>
      <c r="W51" s="258"/>
      <c r="X51" s="12"/>
      <c r="Y51" s="187">
        <f t="shared" si="0"/>
        <v>0</v>
      </c>
      <c r="Z51" s="187">
        <f>O51-W51</f>
        <v>100000</v>
      </c>
      <c r="AA51" s="12"/>
      <c r="AB51" s="11"/>
    </row>
    <row r="52" spans="1:28" ht="23" x14ac:dyDescent="0.25">
      <c r="A52" s="11" t="s">
        <v>11</v>
      </c>
      <c r="B52" s="11" t="s">
        <v>401</v>
      </c>
      <c r="C52" s="11" t="s">
        <v>47</v>
      </c>
      <c r="D52" s="25" t="s">
        <v>362</v>
      </c>
      <c r="E52" s="19">
        <v>45027</v>
      </c>
      <c r="F52" s="11" t="s">
        <v>259</v>
      </c>
      <c r="G52" s="13" t="s">
        <v>99</v>
      </c>
      <c r="H52" s="11">
        <v>223</v>
      </c>
      <c r="I52" s="11" t="s">
        <v>110</v>
      </c>
      <c r="J52" s="11">
        <v>300</v>
      </c>
      <c r="K52" s="13" t="s">
        <v>135</v>
      </c>
      <c r="L52" s="11" t="s">
        <v>101</v>
      </c>
      <c r="M52" s="11" t="s">
        <v>109</v>
      </c>
      <c r="N52" s="46" t="s">
        <v>296</v>
      </c>
      <c r="O52" s="351">
        <f>SUM(P52:T53)</f>
        <v>4404978.03</v>
      </c>
      <c r="P52" s="187">
        <v>1111930.97</v>
      </c>
      <c r="Q52" s="187">
        <v>1471523.53</v>
      </c>
      <c r="R52" s="86">
        <v>1471523.53</v>
      </c>
      <c r="S52" s="160"/>
      <c r="T52" s="187"/>
      <c r="U52" s="349">
        <f>SUM(P52:S53)</f>
        <v>4404978.03</v>
      </c>
      <c r="V52" s="13"/>
      <c r="W52" s="352">
        <f>SUM(ЕП!D6:D8)</f>
        <v>4404978.0299999993</v>
      </c>
      <c r="X52" s="12" t="s">
        <v>389</v>
      </c>
      <c r="Y52" s="187">
        <f t="shared" si="0"/>
        <v>0</v>
      </c>
      <c r="Z52" s="352">
        <f>O52-W52:W53</f>
        <v>0</v>
      </c>
      <c r="AA52" s="12"/>
      <c r="AB52" s="11"/>
    </row>
    <row r="53" spans="1:28" ht="23" x14ac:dyDescent="0.25">
      <c r="A53" s="11" t="s">
        <v>11</v>
      </c>
      <c r="B53" s="11" t="s">
        <v>401</v>
      </c>
      <c r="C53" s="11" t="s">
        <v>47</v>
      </c>
      <c r="D53" s="272" t="s">
        <v>258</v>
      </c>
      <c r="E53" s="19">
        <v>45027</v>
      </c>
      <c r="F53" s="11" t="s">
        <v>259</v>
      </c>
      <c r="G53" s="262" t="s">
        <v>360</v>
      </c>
      <c r="H53" s="11">
        <v>223</v>
      </c>
      <c r="I53" s="11" t="s">
        <v>110</v>
      </c>
      <c r="J53" s="11">
        <v>300</v>
      </c>
      <c r="K53" s="13" t="s">
        <v>135</v>
      </c>
      <c r="L53" s="11" t="s">
        <v>101</v>
      </c>
      <c r="M53" s="11" t="s">
        <v>109</v>
      </c>
      <c r="N53" s="46" t="s">
        <v>296</v>
      </c>
      <c r="O53" s="351"/>
      <c r="P53" s="187">
        <v>350000</v>
      </c>
      <c r="Q53" s="187"/>
      <c r="R53" s="86"/>
      <c r="S53" s="160"/>
      <c r="T53" s="187"/>
      <c r="U53" s="350"/>
      <c r="V53" s="13"/>
      <c r="W53" s="353"/>
      <c r="X53" s="12" t="s">
        <v>389</v>
      </c>
      <c r="Y53" s="187">
        <f t="shared" si="0"/>
        <v>0</v>
      </c>
      <c r="Z53" s="353"/>
      <c r="AA53" s="12"/>
      <c r="AB53" s="11"/>
    </row>
    <row r="54" spans="1:28" ht="34.5" x14ac:dyDescent="0.25">
      <c r="A54" s="11" t="s">
        <v>11</v>
      </c>
      <c r="B54" s="11" t="s">
        <v>401</v>
      </c>
      <c r="C54" s="11" t="s">
        <v>47</v>
      </c>
      <c r="D54" s="273" t="s">
        <v>865</v>
      </c>
      <c r="E54" s="19">
        <v>45301</v>
      </c>
      <c r="F54" s="11" t="s">
        <v>866</v>
      </c>
      <c r="G54" s="13" t="s">
        <v>99</v>
      </c>
      <c r="H54" s="11">
        <v>223</v>
      </c>
      <c r="I54" s="11" t="s">
        <v>110</v>
      </c>
      <c r="J54" s="11">
        <v>300</v>
      </c>
      <c r="K54" s="13" t="s">
        <v>135</v>
      </c>
      <c r="L54" s="11" t="s">
        <v>101</v>
      </c>
      <c r="M54" s="11" t="s">
        <v>109</v>
      </c>
      <c r="N54" s="46" t="s">
        <v>889</v>
      </c>
      <c r="O54" s="187">
        <f>SUM(P54:T54)</f>
        <v>3046680</v>
      </c>
      <c r="P54" s="187"/>
      <c r="Q54" s="187"/>
      <c r="R54" s="86"/>
      <c r="S54" s="160">
        <v>1523340</v>
      </c>
      <c r="T54" s="187">
        <v>1523340</v>
      </c>
      <c r="U54" s="86"/>
      <c r="V54" s="13"/>
      <c r="W54" s="274"/>
      <c r="X54" s="231" t="s">
        <v>389</v>
      </c>
      <c r="Y54" s="187">
        <f t="shared" si="0"/>
        <v>0</v>
      </c>
      <c r="Z54" s="187">
        <f>O54-W54</f>
        <v>3046680</v>
      </c>
      <c r="AA54" s="12"/>
      <c r="AB54" s="11"/>
    </row>
    <row r="55" spans="1:28" ht="34.5" x14ac:dyDescent="0.25">
      <c r="A55" s="11" t="s">
        <v>11</v>
      </c>
      <c r="B55" s="11" t="s">
        <v>401</v>
      </c>
      <c r="C55" s="11" t="s">
        <v>47</v>
      </c>
      <c r="D55" s="25" t="s">
        <v>297</v>
      </c>
      <c r="E55" s="19">
        <v>44945</v>
      </c>
      <c r="F55" s="11" t="s">
        <v>298</v>
      </c>
      <c r="G55" s="13" t="s">
        <v>55</v>
      </c>
      <c r="H55" s="11">
        <v>225</v>
      </c>
      <c r="I55" s="13" t="s">
        <v>83</v>
      </c>
      <c r="J55" s="11">
        <v>300</v>
      </c>
      <c r="K55" s="13" t="s">
        <v>129</v>
      </c>
      <c r="L55" s="11" t="s">
        <v>36</v>
      </c>
      <c r="M55" s="11" t="s">
        <v>111</v>
      </c>
      <c r="N55" s="46" t="s">
        <v>296</v>
      </c>
      <c r="O55" s="187">
        <f t="shared" ref="O55:O60" si="16">SUM(P55:T55)</f>
        <v>590502</v>
      </c>
      <c r="P55" s="187">
        <v>196834</v>
      </c>
      <c r="Q55" s="187">
        <v>196834</v>
      </c>
      <c r="R55" s="86">
        <v>196834</v>
      </c>
      <c r="S55" s="160"/>
      <c r="T55" s="187"/>
      <c r="U55" s="86">
        <f>РАЗМЕЩЕНИЯ!G4</f>
        <v>590502</v>
      </c>
      <c r="V55" s="13" t="s">
        <v>556</v>
      </c>
      <c r="W55" s="187">
        <f>РАЗМЕЩЕНИЯ!L4</f>
        <v>590502</v>
      </c>
      <c r="X55" s="12" t="s">
        <v>474</v>
      </c>
      <c r="Y55" s="187">
        <f t="shared" si="0"/>
        <v>0</v>
      </c>
      <c r="Z55" s="187">
        <f>O55-W55</f>
        <v>0</v>
      </c>
      <c r="AA55" s="12" t="str">
        <f>РАЗМЕЩЕНИЯ!F4</f>
        <v>СМП</v>
      </c>
      <c r="AB55" s="11"/>
    </row>
    <row r="56" spans="1:28" ht="34.5" x14ac:dyDescent="0.25">
      <c r="A56" s="11" t="s">
        <v>11</v>
      </c>
      <c r="B56" s="11" t="s">
        <v>401</v>
      </c>
      <c r="C56" s="11" t="s">
        <v>47</v>
      </c>
      <c r="D56" s="25" t="s">
        <v>658</v>
      </c>
      <c r="E56" s="19">
        <v>45301</v>
      </c>
      <c r="F56" s="11" t="s">
        <v>871</v>
      </c>
      <c r="G56" s="13" t="s">
        <v>55</v>
      </c>
      <c r="H56" s="11">
        <v>225</v>
      </c>
      <c r="I56" s="13" t="s">
        <v>83</v>
      </c>
      <c r="J56" s="11">
        <v>300</v>
      </c>
      <c r="K56" s="13" t="s">
        <v>129</v>
      </c>
      <c r="L56" s="11" t="s">
        <v>36</v>
      </c>
      <c r="M56" s="11" t="s">
        <v>111</v>
      </c>
      <c r="N56" s="46" t="s">
        <v>889</v>
      </c>
      <c r="O56" s="187">
        <f t="shared" si="16"/>
        <v>1500000</v>
      </c>
      <c r="P56" s="187"/>
      <c r="Q56" s="187"/>
      <c r="R56" s="86"/>
      <c r="S56" s="160">
        <v>750000</v>
      </c>
      <c r="T56" s="187">
        <v>750000</v>
      </c>
      <c r="U56" s="86"/>
      <c r="V56" s="13"/>
      <c r="W56" s="187"/>
      <c r="X56" s="12"/>
      <c r="Y56" s="187">
        <f t="shared" si="0"/>
        <v>0</v>
      </c>
      <c r="Z56" s="187"/>
      <c r="AA56" s="12"/>
      <c r="AB56" s="11"/>
    </row>
    <row r="57" spans="1:28" ht="34.5" x14ac:dyDescent="0.25">
      <c r="A57" s="11" t="s">
        <v>11</v>
      </c>
      <c r="B57" s="11" t="s">
        <v>401</v>
      </c>
      <c r="C57" s="11" t="s">
        <v>47</v>
      </c>
      <c r="D57" s="25" t="s">
        <v>304</v>
      </c>
      <c r="E57" s="19">
        <v>44945</v>
      </c>
      <c r="F57" s="11" t="s">
        <v>305</v>
      </c>
      <c r="G57" s="13" t="s">
        <v>55</v>
      </c>
      <c r="H57" s="11">
        <v>225</v>
      </c>
      <c r="I57" s="13" t="s">
        <v>112</v>
      </c>
      <c r="J57" s="11">
        <v>300</v>
      </c>
      <c r="K57" s="13" t="s">
        <v>129</v>
      </c>
      <c r="L57" s="11" t="s">
        <v>36</v>
      </c>
      <c r="M57" s="11" t="s">
        <v>306</v>
      </c>
      <c r="N57" s="46" t="s">
        <v>296</v>
      </c>
      <c r="O57" s="187">
        <f t="shared" si="16"/>
        <v>501254.92</v>
      </c>
      <c r="P57" s="187">
        <v>55694.92</v>
      </c>
      <c r="Q57" s="187">
        <v>222780</v>
      </c>
      <c r="R57" s="86">
        <v>222780</v>
      </c>
      <c r="S57" s="160"/>
      <c r="T57" s="187"/>
      <c r="U57" s="86">
        <f>РАЗМЕЩЕНИЯ!G6</f>
        <v>710999.91</v>
      </c>
      <c r="V57" s="13" t="s">
        <v>558</v>
      </c>
      <c r="W57" s="187">
        <f>РАЗМЕЩЕНИЯ!L6</f>
        <v>501254.92</v>
      </c>
      <c r="X57" s="12" t="s">
        <v>473</v>
      </c>
      <c r="Y57" s="187">
        <f t="shared" si="0"/>
        <v>209744.99000000005</v>
      </c>
      <c r="Z57" s="187">
        <f>O57-W57</f>
        <v>0</v>
      </c>
      <c r="AA57" s="12" t="str">
        <f>РАЗМЕЩЕНИЯ!F6</f>
        <v>СМП</v>
      </c>
      <c r="AB57" s="11"/>
    </row>
    <row r="58" spans="1:28" ht="34.5" x14ac:dyDescent="0.25">
      <c r="A58" s="11" t="s">
        <v>11</v>
      </c>
      <c r="B58" s="11" t="s">
        <v>401</v>
      </c>
      <c r="C58" s="11" t="s">
        <v>47</v>
      </c>
      <c r="D58" s="25" t="s">
        <v>656</v>
      </c>
      <c r="E58" s="19">
        <v>45301</v>
      </c>
      <c r="F58" s="11" t="s">
        <v>869</v>
      </c>
      <c r="G58" s="13" t="s">
        <v>55</v>
      </c>
      <c r="H58" s="11">
        <v>225</v>
      </c>
      <c r="I58" s="13" t="s">
        <v>112</v>
      </c>
      <c r="J58" s="11">
        <v>300</v>
      </c>
      <c r="K58" s="13" t="s">
        <v>129</v>
      </c>
      <c r="L58" s="11" t="s">
        <v>36</v>
      </c>
      <c r="M58" s="11" t="s">
        <v>306</v>
      </c>
      <c r="N58" s="46" t="s">
        <v>889</v>
      </c>
      <c r="O58" s="187">
        <f t="shared" si="16"/>
        <v>1500000</v>
      </c>
      <c r="P58" s="187"/>
      <c r="Q58" s="187"/>
      <c r="R58" s="256"/>
      <c r="S58" s="257">
        <v>750000</v>
      </c>
      <c r="T58" s="187">
        <v>750000</v>
      </c>
      <c r="U58" s="256"/>
      <c r="V58" s="233"/>
      <c r="W58" s="258"/>
      <c r="X58" s="231"/>
      <c r="Y58" s="187">
        <f t="shared" si="0"/>
        <v>0</v>
      </c>
      <c r="Z58" s="187"/>
      <c r="AA58" s="231"/>
      <c r="AB58" s="232"/>
    </row>
    <row r="59" spans="1:28" ht="80.5" x14ac:dyDescent="0.25">
      <c r="A59" s="11" t="s">
        <v>11</v>
      </c>
      <c r="B59" s="11" t="s">
        <v>401</v>
      </c>
      <c r="C59" s="11" t="s">
        <v>47</v>
      </c>
      <c r="D59" s="25" t="s">
        <v>299</v>
      </c>
      <c r="E59" s="19">
        <v>44945</v>
      </c>
      <c r="F59" s="11" t="s">
        <v>300</v>
      </c>
      <c r="G59" s="13" t="s">
        <v>55</v>
      </c>
      <c r="H59" s="11">
        <v>225</v>
      </c>
      <c r="I59" s="13" t="s">
        <v>114</v>
      </c>
      <c r="J59" s="11">
        <v>300</v>
      </c>
      <c r="K59" s="275" t="s">
        <v>130</v>
      </c>
      <c r="L59" s="11" t="s">
        <v>36</v>
      </c>
      <c r="M59" s="11" t="s">
        <v>113</v>
      </c>
      <c r="N59" s="46" t="s">
        <v>296</v>
      </c>
      <c r="O59" s="187">
        <f t="shared" si="16"/>
        <v>1144473.8599999999</v>
      </c>
      <c r="P59" s="187">
        <v>312105.86</v>
      </c>
      <c r="Q59" s="187">
        <v>416184</v>
      </c>
      <c r="R59" s="256">
        <v>416184</v>
      </c>
      <c r="S59" s="257"/>
      <c r="T59" s="187"/>
      <c r="U59" s="256">
        <f>РАЗМЕЩЕНИЯ!G5</f>
        <v>4871625</v>
      </c>
      <c r="V59" s="233" t="s">
        <v>564</v>
      </c>
      <c r="W59" s="258">
        <f>РАЗМЕЩЕНИЯ!L5</f>
        <v>1144473.8600000001</v>
      </c>
      <c r="X59" s="231" t="s">
        <v>472</v>
      </c>
      <c r="Y59" s="187">
        <f t="shared" si="0"/>
        <v>3727151.1399999997</v>
      </c>
      <c r="Z59" s="187">
        <f>O59-W59</f>
        <v>0</v>
      </c>
      <c r="AA59" s="231" t="str">
        <f>РАЗМЕЩЕНИЯ!F5</f>
        <v>СМП</v>
      </c>
      <c r="AB59" s="232"/>
    </row>
    <row r="60" spans="1:28" ht="80.5" x14ac:dyDescent="0.25">
      <c r="A60" s="11" t="s">
        <v>11</v>
      </c>
      <c r="B60" s="11" t="s">
        <v>401</v>
      </c>
      <c r="C60" s="11" t="s">
        <v>47</v>
      </c>
      <c r="D60" s="25" t="s">
        <v>659</v>
      </c>
      <c r="E60" s="19">
        <v>45301</v>
      </c>
      <c r="F60" s="11" t="s">
        <v>872</v>
      </c>
      <c r="G60" s="13" t="s">
        <v>55</v>
      </c>
      <c r="H60" s="11">
        <v>225</v>
      </c>
      <c r="I60" s="13" t="s">
        <v>114</v>
      </c>
      <c r="J60" s="11">
        <v>300</v>
      </c>
      <c r="K60" s="275" t="s">
        <v>130</v>
      </c>
      <c r="L60" s="11" t="s">
        <v>36</v>
      </c>
      <c r="M60" s="11" t="s">
        <v>113</v>
      </c>
      <c r="N60" s="46" t="s">
        <v>889</v>
      </c>
      <c r="O60" s="187">
        <f t="shared" si="16"/>
        <v>4000000</v>
      </c>
      <c r="P60" s="187"/>
      <c r="Q60" s="187"/>
      <c r="R60" s="256"/>
      <c r="S60" s="257">
        <v>2000000</v>
      </c>
      <c r="T60" s="187">
        <v>2000000</v>
      </c>
      <c r="U60" s="256"/>
      <c r="V60" s="233"/>
      <c r="W60" s="258"/>
      <c r="X60" s="231"/>
      <c r="Y60" s="187">
        <f t="shared" si="0"/>
        <v>0</v>
      </c>
      <c r="Z60" s="258"/>
      <c r="AA60" s="231"/>
      <c r="AB60" s="232"/>
    </row>
    <row r="61" spans="1:28" ht="23" x14ac:dyDescent="0.25">
      <c r="A61" s="232" t="s">
        <v>11</v>
      </c>
      <c r="B61" s="11" t="s">
        <v>401</v>
      </c>
      <c r="C61" s="232" t="s">
        <v>47</v>
      </c>
      <c r="D61" s="11" t="s">
        <v>363</v>
      </c>
      <c r="E61" s="19">
        <v>45246</v>
      </c>
      <c r="F61" s="11" t="s">
        <v>266</v>
      </c>
      <c r="G61" s="233" t="s">
        <v>99</v>
      </c>
      <c r="H61" s="232">
        <v>223</v>
      </c>
      <c r="I61" s="259" t="s">
        <v>20</v>
      </c>
      <c r="J61" s="232">
        <v>300</v>
      </c>
      <c r="K61" s="233" t="s">
        <v>136</v>
      </c>
      <c r="L61" s="232" t="s">
        <v>101</v>
      </c>
      <c r="M61" s="232" t="s">
        <v>24</v>
      </c>
      <c r="N61" s="255" t="s">
        <v>296</v>
      </c>
      <c r="O61" s="351">
        <f>SUM(P61:T62)</f>
        <v>206306537.63999999</v>
      </c>
      <c r="P61" s="187">
        <v>36829702.07</v>
      </c>
      <c r="Q61" s="187">
        <v>61222250.25</v>
      </c>
      <c r="R61" s="256">
        <v>81845176.469999999</v>
      </c>
      <c r="S61" s="257"/>
      <c r="T61" s="187"/>
      <c r="U61" s="349">
        <f>SUM(P61:S62)</f>
        <v>206306537.63999999</v>
      </c>
      <c r="V61" s="233"/>
      <c r="W61" s="352">
        <f>SUM(ЕП!D9:D28)</f>
        <v>196194077.94</v>
      </c>
      <c r="X61" s="231" t="s">
        <v>389</v>
      </c>
      <c r="Y61" s="187"/>
      <c r="Z61" s="352">
        <f>O61-W61</f>
        <v>10112459.699999988</v>
      </c>
      <c r="AA61" s="231"/>
      <c r="AB61" s="276"/>
    </row>
    <row r="62" spans="1:28" ht="23" x14ac:dyDescent="0.25">
      <c r="A62" s="232" t="s">
        <v>11</v>
      </c>
      <c r="B62" s="11" t="s">
        <v>401</v>
      </c>
      <c r="C62" s="232" t="s">
        <v>47</v>
      </c>
      <c r="D62" s="261" t="s">
        <v>265</v>
      </c>
      <c r="E62" s="19">
        <v>45246</v>
      </c>
      <c r="F62" s="11" t="s">
        <v>266</v>
      </c>
      <c r="G62" s="262" t="s">
        <v>364</v>
      </c>
      <c r="H62" s="232">
        <v>223</v>
      </c>
      <c r="I62" s="259" t="s">
        <v>20</v>
      </c>
      <c r="J62" s="232">
        <v>300</v>
      </c>
      <c r="K62" s="233" t="s">
        <v>136</v>
      </c>
      <c r="L62" s="232" t="s">
        <v>101</v>
      </c>
      <c r="M62" s="232" t="s">
        <v>24</v>
      </c>
      <c r="N62" s="255" t="s">
        <v>296</v>
      </c>
      <c r="O62" s="351"/>
      <c r="P62" s="187">
        <v>26409408.850000001</v>
      </c>
      <c r="Q62" s="187"/>
      <c r="R62" s="256"/>
      <c r="S62" s="257"/>
      <c r="T62" s="187"/>
      <c r="U62" s="350"/>
      <c r="V62" s="233"/>
      <c r="W62" s="353"/>
      <c r="X62" s="231" t="s">
        <v>389</v>
      </c>
      <c r="Y62" s="187"/>
      <c r="Z62" s="353"/>
      <c r="AA62" s="231"/>
      <c r="AB62" s="276"/>
    </row>
    <row r="63" spans="1:28" ht="34.5" x14ac:dyDescent="0.25">
      <c r="A63" s="232" t="s">
        <v>11</v>
      </c>
      <c r="B63" s="11" t="s">
        <v>401</v>
      </c>
      <c r="C63" s="232" t="s">
        <v>47</v>
      </c>
      <c r="D63" s="26" t="s">
        <v>868</v>
      </c>
      <c r="E63" s="19">
        <v>45301</v>
      </c>
      <c r="F63" s="11" t="s">
        <v>867</v>
      </c>
      <c r="G63" s="233" t="s">
        <v>99</v>
      </c>
      <c r="H63" s="232">
        <v>223</v>
      </c>
      <c r="I63" s="259" t="s">
        <v>20</v>
      </c>
      <c r="J63" s="232">
        <v>300</v>
      </c>
      <c r="K63" s="233" t="s">
        <v>136</v>
      </c>
      <c r="L63" s="232" t="s">
        <v>101</v>
      </c>
      <c r="M63" s="232" t="s">
        <v>24</v>
      </c>
      <c r="N63" s="46" t="s">
        <v>889</v>
      </c>
      <c r="O63" s="187">
        <f>SUM(P63:T63)</f>
        <v>159813720</v>
      </c>
      <c r="P63" s="187"/>
      <c r="Q63" s="187"/>
      <c r="R63" s="256"/>
      <c r="S63" s="257">
        <v>79906860</v>
      </c>
      <c r="T63" s="187">
        <v>79906860</v>
      </c>
      <c r="U63" s="277"/>
      <c r="V63" s="233"/>
      <c r="W63" s="278"/>
      <c r="X63" s="231" t="s">
        <v>389</v>
      </c>
      <c r="Y63" s="187">
        <f>U63-W63</f>
        <v>0</v>
      </c>
      <c r="Z63" s="274">
        <f>O63-W63</f>
        <v>159813720</v>
      </c>
      <c r="AA63" s="231"/>
      <c r="AB63" s="276"/>
    </row>
    <row r="64" spans="1:28" ht="34.5" x14ac:dyDescent="0.25">
      <c r="A64" s="232" t="s">
        <v>11</v>
      </c>
      <c r="B64" s="232" t="s">
        <v>401</v>
      </c>
      <c r="C64" s="232" t="s">
        <v>47</v>
      </c>
      <c r="D64" s="26" t="s">
        <v>301</v>
      </c>
      <c r="E64" s="19">
        <v>44945</v>
      </c>
      <c r="F64" s="11" t="s">
        <v>302</v>
      </c>
      <c r="G64" s="233" t="s">
        <v>55</v>
      </c>
      <c r="H64" s="232">
        <v>225</v>
      </c>
      <c r="I64" s="13" t="s">
        <v>112</v>
      </c>
      <c r="J64" s="232">
        <v>300</v>
      </c>
      <c r="K64" s="233" t="s">
        <v>129</v>
      </c>
      <c r="L64" s="232" t="s">
        <v>36</v>
      </c>
      <c r="M64" s="232" t="s">
        <v>303</v>
      </c>
      <c r="N64" s="255" t="s">
        <v>296</v>
      </c>
      <c r="O64" s="187">
        <f>SUM(P64:T64)</f>
        <v>213480</v>
      </c>
      <c r="P64" s="187">
        <v>23719.919999999998</v>
      </c>
      <c r="Q64" s="187">
        <v>94880.04</v>
      </c>
      <c r="R64" s="256">
        <v>94880.04</v>
      </c>
      <c r="S64" s="257"/>
      <c r="T64" s="187"/>
      <c r="U64" s="256">
        <f>РАЗМЕЩЕНИЯ!G3</f>
        <v>648000</v>
      </c>
      <c r="V64" s="233" t="s">
        <v>568</v>
      </c>
      <c r="W64" s="258">
        <f>РАЗМЕЩЕНИЯ!L3</f>
        <v>213480</v>
      </c>
      <c r="X64" s="231" t="s">
        <v>471</v>
      </c>
      <c r="Y64" s="187">
        <f t="shared" si="0"/>
        <v>434520</v>
      </c>
      <c r="Z64" s="187">
        <f t="shared" ref="Z64:Z112" si="17">O64-W64</f>
        <v>0</v>
      </c>
      <c r="AA64" s="231" t="str">
        <f>РАЗМЕЩЕНИЯ!F3</f>
        <v>СМП</v>
      </c>
      <c r="AB64" s="276"/>
    </row>
    <row r="65" spans="1:28" ht="34.5" x14ac:dyDescent="0.25">
      <c r="A65" s="232" t="s">
        <v>11</v>
      </c>
      <c r="B65" s="232" t="s">
        <v>401</v>
      </c>
      <c r="C65" s="232" t="s">
        <v>47</v>
      </c>
      <c r="D65" s="26" t="s">
        <v>657</v>
      </c>
      <c r="E65" s="19">
        <v>45301</v>
      </c>
      <c r="F65" s="11" t="s">
        <v>870</v>
      </c>
      <c r="G65" s="233" t="s">
        <v>55</v>
      </c>
      <c r="H65" s="232">
        <v>225</v>
      </c>
      <c r="I65" s="13" t="s">
        <v>112</v>
      </c>
      <c r="J65" s="232">
        <v>300</v>
      </c>
      <c r="K65" s="233" t="s">
        <v>129</v>
      </c>
      <c r="L65" s="232" t="s">
        <v>36</v>
      </c>
      <c r="M65" s="232" t="s">
        <v>303</v>
      </c>
      <c r="N65" s="46" t="s">
        <v>889</v>
      </c>
      <c r="O65" s="187">
        <f>SUM(P65:T65)</f>
        <v>1400000</v>
      </c>
      <c r="P65" s="187"/>
      <c r="Q65" s="187"/>
      <c r="R65" s="256"/>
      <c r="S65" s="257">
        <v>700000</v>
      </c>
      <c r="T65" s="187">
        <v>700000</v>
      </c>
      <c r="U65" s="256"/>
      <c r="V65" s="233"/>
      <c r="W65" s="258"/>
      <c r="X65" s="231"/>
      <c r="Y65" s="187">
        <f t="shared" si="0"/>
        <v>0</v>
      </c>
      <c r="Z65" s="187"/>
      <c r="AA65" s="231"/>
      <c r="AB65" s="276"/>
    </row>
    <row r="66" spans="1:28" ht="23" x14ac:dyDescent="0.25">
      <c r="A66" s="232" t="s">
        <v>11</v>
      </c>
      <c r="B66" s="11" t="s">
        <v>401</v>
      </c>
      <c r="C66" s="232" t="s">
        <v>47</v>
      </c>
      <c r="D66" s="26" t="s">
        <v>685</v>
      </c>
      <c r="E66" s="19">
        <v>45281</v>
      </c>
      <c r="F66" s="11" t="s">
        <v>925</v>
      </c>
      <c r="G66" s="233" t="s">
        <v>98</v>
      </c>
      <c r="H66" s="232">
        <v>343</v>
      </c>
      <c r="I66" s="13" t="s">
        <v>684</v>
      </c>
      <c r="J66" s="232">
        <v>360</v>
      </c>
      <c r="K66" s="233" t="s">
        <v>366</v>
      </c>
      <c r="L66" s="232" t="s">
        <v>36</v>
      </c>
      <c r="M66" s="232" t="s">
        <v>365</v>
      </c>
      <c r="N66" s="255">
        <v>2023</v>
      </c>
      <c r="O66" s="187">
        <f>SUM(P66:T66)</f>
        <v>826666.7</v>
      </c>
      <c r="P66" s="187"/>
      <c r="Q66" s="187"/>
      <c r="R66" s="256">
        <v>826666.7</v>
      </c>
      <c r="S66" s="257"/>
      <c r="T66" s="187"/>
      <c r="U66" s="256">
        <f>РАЗМЕЩЕНИЯ!G23</f>
        <v>826666.7</v>
      </c>
      <c r="V66" s="233" t="s">
        <v>924</v>
      </c>
      <c r="W66" s="258">
        <f>РАЗМЕЩЕНИЯ!L23</f>
        <v>826658.19</v>
      </c>
      <c r="X66" s="231" t="str">
        <f>РАЗМЕЩЕНИЯ!N23</f>
        <v>0172100010123000168/2024 от 23.01.2024</v>
      </c>
      <c r="Y66" s="187">
        <f t="shared" si="0"/>
        <v>8.5100000000093132</v>
      </c>
      <c r="Z66" s="187">
        <f>O66-W66</f>
        <v>8.5100000000093132</v>
      </c>
      <c r="AA66" s="231" t="str">
        <f>РАЗМЕЩЕНИЯ!F23</f>
        <v>-</v>
      </c>
      <c r="AB66" s="276"/>
    </row>
    <row r="67" spans="1:28" ht="23" x14ac:dyDescent="0.25">
      <c r="A67" s="232" t="s">
        <v>11</v>
      </c>
      <c r="B67" s="11" t="s">
        <v>401</v>
      </c>
      <c r="C67" s="232" t="s">
        <v>47</v>
      </c>
      <c r="D67" s="26" t="s">
        <v>367</v>
      </c>
      <c r="E67" s="19">
        <v>45301</v>
      </c>
      <c r="F67" s="11" t="s">
        <v>878</v>
      </c>
      <c r="G67" s="233" t="s">
        <v>98</v>
      </c>
      <c r="H67" s="232">
        <v>343</v>
      </c>
      <c r="I67" s="13" t="s">
        <v>684</v>
      </c>
      <c r="J67" s="232">
        <v>360</v>
      </c>
      <c r="K67" s="233" t="s">
        <v>366</v>
      </c>
      <c r="L67" s="232" t="s">
        <v>36</v>
      </c>
      <c r="M67" s="232" t="s">
        <v>365</v>
      </c>
      <c r="N67" s="255">
        <v>2024</v>
      </c>
      <c r="O67" s="187">
        <f t="shared" ref="O67:O157" si="18">SUM(P67:T67)</f>
        <v>1648333.3</v>
      </c>
      <c r="P67" s="187"/>
      <c r="Q67" s="187"/>
      <c r="R67" s="256">
        <v>1648333.3</v>
      </c>
      <c r="S67" s="257"/>
      <c r="T67" s="187"/>
      <c r="U67" s="256"/>
      <c r="V67" s="233"/>
      <c r="W67" s="258"/>
      <c r="X67" s="231"/>
      <c r="Y67" s="187">
        <f t="shared" si="0"/>
        <v>0</v>
      </c>
      <c r="Z67" s="187">
        <f t="shared" si="17"/>
        <v>1648333.3</v>
      </c>
      <c r="AA67" s="231"/>
      <c r="AB67" s="276"/>
    </row>
    <row r="68" spans="1:28" ht="23" x14ac:dyDescent="0.25">
      <c r="A68" s="232" t="s">
        <v>11</v>
      </c>
      <c r="B68" s="11" t="s">
        <v>401</v>
      </c>
      <c r="C68" s="232" t="s">
        <v>47</v>
      </c>
      <c r="D68" s="26" t="s">
        <v>368</v>
      </c>
      <c r="E68" s="19">
        <v>45301</v>
      </c>
      <c r="F68" s="11" t="s">
        <v>879</v>
      </c>
      <c r="G68" s="233" t="s">
        <v>98</v>
      </c>
      <c r="H68" s="232">
        <v>343</v>
      </c>
      <c r="I68" s="13" t="s">
        <v>684</v>
      </c>
      <c r="J68" s="232">
        <v>360</v>
      </c>
      <c r="K68" s="233" t="s">
        <v>366</v>
      </c>
      <c r="L68" s="232" t="s">
        <v>36</v>
      </c>
      <c r="M68" s="232" t="s">
        <v>365</v>
      </c>
      <c r="N68" s="255">
        <v>2025</v>
      </c>
      <c r="O68" s="187">
        <f t="shared" si="18"/>
        <v>2475000</v>
      </c>
      <c r="P68" s="187"/>
      <c r="Q68" s="187"/>
      <c r="R68" s="256"/>
      <c r="S68" s="257">
        <v>2475000</v>
      </c>
      <c r="T68" s="187"/>
      <c r="U68" s="256"/>
      <c r="V68" s="233"/>
      <c r="W68" s="258"/>
      <c r="X68" s="231"/>
      <c r="Y68" s="187">
        <f t="shared" si="0"/>
        <v>0</v>
      </c>
      <c r="Z68" s="187">
        <f t="shared" si="17"/>
        <v>2475000</v>
      </c>
      <c r="AA68" s="231"/>
      <c r="AB68" s="276"/>
    </row>
    <row r="69" spans="1:28" ht="23" x14ac:dyDescent="0.25">
      <c r="A69" s="232" t="s">
        <v>11</v>
      </c>
      <c r="B69" s="11" t="s">
        <v>401</v>
      </c>
      <c r="C69" s="232" t="s">
        <v>47</v>
      </c>
      <c r="D69" s="26" t="s">
        <v>686</v>
      </c>
      <c r="E69" s="19">
        <v>45301</v>
      </c>
      <c r="F69" s="11" t="s">
        <v>877</v>
      </c>
      <c r="G69" s="233" t="s">
        <v>98</v>
      </c>
      <c r="H69" s="232">
        <v>343</v>
      </c>
      <c r="I69" s="13" t="s">
        <v>684</v>
      </c>
      <c r="J69" s="232">
        <v>360</v>
      </c>
      <c r="K69" s="233" t="s">
        <v>366</v>
      </c>
      <c r="L69" s="232" t="s">
        <v>36</v>
      </c>
      <c r="M69" s="232" t="s">
        <v>365</v>
      </c>
      <c r="N69" s="255">
        <v>2026</v>
      </c>
      <c r="O69" s="187">
        <f t="shared" si="18"/>
        <v>2475000</v>
      </c>
      <c r="P69" s="187"/>
      <c r="Q69" s="187"/>
      <c r="R69" s="256"/>
      <c r="S69" s="257"/>
      <c r="T69" s="187">
        <v>2475000</v>
      </c>
      <c r="U69" s="256"/>
      <c r="V69" s="233"/>
      <c r="W69" s="258"/>
      <c r="X69" s="231"/>
      <c r="Y69" s="187">
        <f t="shared" si="0"/>
        <v>0</v>
      </c>
      <c r="Z69" s="187"/>
      <c r="AA69" s="231"/>
      <c r="AB69" s="276"/>
    </row>
    <row r="70" spans="1:28" ht="34.5" x14ac:dyDescent="0.25">
      <c r="A70" s="232" t="s">
        <v>11</v>
      </c>
      <c r="B70" s="11" t="s">
        <v>401</v>
      </c>
      <c r="C70" s="232" t="s">
        <v>47</v>
      </c>
      <c r="D70" s="26" t="s">
        <v>890</v>
      </c>
      <c r="E70" s="19">
        <v>45301</v>
      </c>
      <c r="F70" s="11" t="s">
        <v>744</v>
      </c>
      <c r="G70" s="233" t="s">
        <v>98</v>
      </c>
      <c r="H70" s="232">
        <v>225</v>
      </c>
      <c r="I70" s="13" t="s">
        <v>104</v>
      </c>
      <c r="J70" s="232">
        <v>300</v>
      </c>
      <c r="K70" s="13" t="s">
        <v>128</v>
      </c>
      <c r="L70" s="11" t="s">
        <v>103</v>
      </c>
      <c r="M70" s="232" t="s">
        <v>373</v>
      </c>
      <c r="N70" s="255">
        <v>2023</v>
      </c>
      <c r="O70" s="187">
        <f t="shared" si="18"/>
        <v>345000</v>
      </c>
      <c r="P70" s="187"/>
      <c r="Q70" s="187"/>
      <c r="R70" s="256">
        <v>115000</v>
      </c>
      <c r="S70" s="257">
        <v>115000</v>
      </c>
      <c r="T70" s="187">
        <v>115000</v>
      </c>
      <c r="U70" s="256"/>
      <c r="V70" s="233"/>
      <c r="W70" s="258">
        <f>SUM('ЕП п.23'!D25:D30)</f>
        <v>0</v>
      </c>
      <c r="X70" s="231" t="s">
        <v>389</v>
      </c>
      <c r="Y70" s="187"/>
      <c r="Z70" s="187">
        <f t="shared" si="17"/>
        <v>345000</v>
      </c>
      <c r="AA70" s="231"/>
      <c r="AB70" s="276"/>
    </row>
    <row r="71" spans="1:28" ht="23" x14ac:dyDescent="0.25">
      <c r="A71" s="11" t="s">
        <v>11</v>
      </c>
      <c r="B71" s="11" t="s">
        <v>401</v>
      </c>
      <c r="C71" s="11" t="s">
        <v>47</v>
      </c>
      <c r="D71" s="25" t="s">
        <v>880</v>
      </c>
      <c r="E71" s="19">
        <v>45301</v>
      </c>
      <c r="F71" s="13" t="s">
        <v>224</v>
      </c>
      <c r="G71" s="13" t="s">
        <v>98</v>
      </c>
      <c r="H71" s="11">
        <v>225</v>
      </c>
      <c r="I71" s="13" t="s">
        <v>223</v>
      </c>
      <c r="J71" s="11">
        <v>300</v>
      </c>
      <c r="K71" s="13" t="s">
        <v>128</v>
      </c>
      <c r="L71" s="11" t="s">
        <v>189</v>
      </c>
      <c r="M71" s="11" t="s">
        <v>222</v>
      </c>
      <c r="N71" s="46">
        <v>2024</v>
      </c>
      <c r="O71" s="187">
        <f t="shared" si="18"/>
        <v>1913700</v>
      </c>
      <c r="P71" s="187"/>
      <c r="Q71" s="187"/>
      <c r="R71" s="187">
        <v>637900</v>
      </c>
      <c r="S71" s="187">
        <v>637900</v>
      </c>
      <c r="T71" s="187">
        <v>637900</v>
      </c>
      <c r="U71" s="86"/>
      <c r="V71" s="13"/>
      <c r="W71" s="187"/>
      <c r="X71" s="12"/>
      <c r="Y71" s="187">
        <f t="shared" si="0"/>
        <v>0</v>
      </c>
      <c r="Z71" s="187">
        <f t="shared" si="17"/>
        <v>1913700</v>
      </c>
      <c r="AA71" s="12"/>
      <c r="AB71" s="276" t="s">
        <v>369</v>
      </c>
    </row>
    <row r="72" spans="1:28" ht="23" x14ac:dyDescent="0.25">
      <c r="A72" s="11" t="s">
        <v>11</v>
      </c>
      <c r="B72" s="11" t="s">
        <v>402</v>
      </c>
      <c r="C72" s="11" t="s">
        <v>47</v>
      </c>
      <c r="D72" s="25" t="s">
        <v>690</v>
      </c>
      <c r="E72" s="19">
        <v>45275</v>
      </c>
      <c r="F72" s="11" t="s">
        <v>692</v>
      </c>
      <c r="G72" s="11" t="s">
        <v>58</v>
      </c>
      <c r="H72" s="11">
        <v>225</v>
      </c>
      <c r="I72" s="13" t="s">
        <v>693</v>
      </c>
      <c r="J72" s="11">
        <v>300</v>
      </c>
      <c r="K72" s="13" t="s">
        <v>131</v>
      </c>
      <c r="L72" s="11" t="s">
        <v>36</v>
      </c>
      <c r="M72" s="11" t="s">
        <v>377</v>
      </c>
      <c r="N72" s="46">
        <v>2023</v>
      </c>
      <c r="O72" s="187">
        <f t="shared" ref="O72:O73" si="19">SUM(P72:T72)</f>
        <v>474484.91</v>
      </c>
      <c r="P72" s="187"/>
      <c r="Q72" s="187"/>
      <c r="R72" s="86">
        <v>474484.91</v>
      </c>
      <c r="S72" s="86"/>
      <c r="T72" s="187"/>
      <c r="U72" s="256">
        <f>РАЗМЕЩЕНИЯ!G20</f>
        <v>474484.91</v>
      </c>
      <c r="V72" s="233" t="s">
        <v>926</v>
      </c>
      <c r="W72" s="258">
        <f>РАЗМЕЩЕНИЯ!L20</f>
        <v>472112.49</v>
      </c>
      <c r="X72" s="231" t="str">
        <f>РАЗМЕЩЕНИЯ!N20</f>
        <v xml:space="preserve">0172100010123000165/2024 от 26.01.2024 </v>
      </c>
      <c r="Y72" s="187">
        <f t="shared" si="0"/>
        <v>2372.4199999999837</v>
      </c>
      <c r="Z72" s="187">
        <f t="shared" si="17"/>
        <v>2372.4199999999837</v>
      </c>
      <c r="AA72" s="231" t="str">
        <f>РАЗМЕЩЕНИЯ!F20</f>
        <v>СМП</v>
      </c>
      <c r="AB72" s="276"/>
    </row>
    <row r="73" spans="1:28" ht="23" x14ac:dyDescent="0.25">
      <c r="A73" s="11" t="s">
        <v>11</v>
      </c>
      <c r="B73" s="11" t="s">
        <v>402</v>
      </c>
      <c r="C73" s="11" t="s">
        <v>47</v>
      </c>
      <c r="D73" s="25" t="s">
        <v>691</v>
      </c>
      <c r="E73" s="19">
        <v>45275</v>
      </c>
      <c r="F73" s="11" t="s">
        <v>694</v>
      </c>
      <c r="G73" s="11" t="s">
        <v>58</v>
      </c>
      <c r="H73" s="11">
        <v>225</v>
      </c>
      <c r="I73" s="13" t="s">
        <v>695</v>
      </c>
      <c r="J73" s="11">
        <v>300</v>
      </c>
      <c r="K73" s="13" t="s">
        <v>131</v>
      </c>
      <c r="L73" s="11" t="s">
        <v>36</v>
      </c>
      <c r="M73" s="11" t="s">
        <v>377</v>
      </c>
      <c r="N73" s="46">
        <v>2023</v>
      </c>
      <c r="O73" s="187">
        <f t="shared" si="19"/>
        <v>563316.49</v>
      </c>
      <c r="P73" s="187"/>
      <c r="Q73" s="187"/>
      <c r="R73" s="86">
        <v>563316.49</v>
      </c>
      <c r="S73" s="86"/>
      <c r="T73" s="187"/>
      <c r="U73" s="256">
        <f>РАЗМЕЩЕНИЯ!G19</f>
        <v>563316.49</v>
      </c>
      <c r="V73" s="233" t="s">
        <v>927</v>
      </c>
      <c r="W73" s="258">
        <f>РАЗМЕЩЕНИЯ!L19</f>
        <v>476002.51</v>
      </c>
      <c r="X73" s="231" t="str">
        <f>РАЗМЕЩЕНИЯ!N19</f>
        <v>0172100010123000164/2024 от 26.01.2024</v>
      </c>
      <c r="Y73" s="187">
        <f t="shared" si="0"/>
        <v>87313.979999999981</v>
      </c>
      <c r="Z73" s="187">
        <f t="shared" si="17"/>
        <v>87313.979999999981</v>
      </c>
      <c r="AA73" s="231" t="str">
        <f>РАЗМЕЩЕНИЯ!F19</f>
        <v>СМП</v>
      </c>
      <c r="AB73" s="276"/>
    </row>
    <row r="74" spans="1:28" ht="23" x14ac:dyDescent="0.25">
      <c r="A74" s="11" t="s">
        <v>11</v>
      </c>
      <c r="B74" s="11" t="s">
        <v>402</v>
      </c>
      <c r="C74" s="11" t="s">
        <v>47</v>
      </c>
      <c r="D74" s="25" t="s">
        <v>219</v>
      </c>
      <c r="E74" s="19">
        <v>45301</v>
      </c>
      <c r="F74" s="13" t="s">
        <v>830</v>
      </c>
      <c r="G74" s="13" t="s">
        <v>55</v>
      </c>
      <c r="H74" s="11">
        <v>225</v>
      </c>
      <c r="I74" s="13" t="s">
        <v>696</v>
      </c>
      <c r="J74" s="11">
        <v>300</v>
      </c>
      <c r="K74" s="13" t="s">
        <v>131</v>
      </c>
      <c r="L74" s="11" t="s">
        <v>36</v>
      </c>
      <c r="M74" s="11" t="s">
        <v>377</v>
      </c>
      <c r="N74" s="46">
        <v>2024</v>
      </c>
      <c r="O74" s="187">
        <f t="shared" si="18"/>
        <v>318998.59999999998</v>
      </c>
      <c r="P74" s="187"/>
      <c r="Q74" s="187"/>
      <c r="R74" s="258">
        <v>318998.59999999998</v>
      </c>
      <c r="S74" s="279"/>
      <c r="T74" s="187"/>
      <c r="U74" s="256"/>
      <c r="V74" s="233"/>
      <c r="W74" s="258"/>
      <c r="X74" s="231"/>
      <c r="Y74" s="187">
        <f t="shared" si="0"/>
        <v>0</v>
      </c>
      <c r="Z74" s="187">
        <f t="shared" si="17"/>
        <v>318998.59999999998</v>
      </c>
      <c r="AA74" s="231"/>
      <c r="AB74" s="276"/>
    </row>
    <row r="75" spans="1:28" ht="23" x14ac:dyDescent="0.25">
      <c r="A75" s="11" t="s">
        <v>11</v>
      </c>
      <c r="B75" s="11" t="s">
        <v>402</v>
      </c>
      <c r="C75" s="11" t="s">
        <v>47</v>
      </c>
      <c r="D75" s="25" t="s">
        <v>220</v>
      </c>
      <c r="E75" s="19">
        <v>45301</v>
      </c>
      <c r="F75" s="13" t="s">
        <v>831</v>
      </c>
      <c r="G75" s="13" t="s">
        <v>55</v>
      </c>
      <c r="H75" s="11">
        <v>225</v>
      </c>
      <c r="I75" s="13" t="s">
        <v>696</v>
      </c>
      <c r="J75" s="11">
        <v>300</v>
      </c>
      <c r="K75" s="13" t="s">
        <v>131</v>
      </c>
      <c r="L75" s="11" t="s">
        <v>36</v>
      </c>
      <c r="M75" s="11" t="s">
        <v>377</v>
      </c>
      <c r="N75" s="46">
        <v>2025</v>
      </c>
      <c r="O75" s="187">
        <f t="shared" si="18"/>
        <v>1356800</v>
      </c>
      <c r="P75" s="187"/>
      <c r="Q75" s="187"/>
      <c r="R75" s="187"/>
      <c r="S75" s="159">
        <v>1356800</v>
      </c>
      <c r="T75" s="187"/>
      <c r="U75" s="86"/>
      <c r="V75" s="13"/>
      <c r="W75" s="187"/>
      <c r="X75" s="12"/>
      <c r="Y75" s="187">
        <f t="shared" si="0"/>
        <v>0</v>
      </c>
      <c r="Z75" s="187">
        <f t="shared" si="17"/>
        <v>1356800</v>
      </c>
      <c r="AA75" s="12"/>
      <c r="AB75" s="280"/>
    </row>
    <row r="76" spans="1:28" ht="23" x14ac:dyDescent="0.25">
      <c r="A76" s="11" t="s">
        <v>11</v>
      </c>
      <c r="B76" s="11" t="s">
        <v>402</v>
      </c>
      <c r="C76" s="11" t="s">
        <v>47</v>
      </c>
      <c r="D76" s="273" t="s">
        <v>697</v>
      </c>
      <c r="E76" s="19">
        <v>45301</v>
      </c>
      <c r="F76" s="13" t="s">
        <v>829</v>
      </c>
      <c r="G76" s="13" t="s">
        <v>55</v>
      </c>
      <c r="H76" s="11">
        <v>225</v>
      </c>
      <c r="I76" s="13" t="s">
        <v>696</v>
      </c>
      <c r="J76" s="11">
        <v>300</v>
      </c>
      <c r="K76" s="13" t="s">
        <v>131</v>
      </c>
      <c r="L76" s="11" t="s">
        <v>36</v>
      </c>
      <c r="M76" s="11" t="s">
        <v>377</v>
      </c>
      <c r="N76" s="46">
        <v>2026</v>
      </c>
      <c r="O76" s="187">
        <f t="shared" si="18"/>
        <v>1356800</v>
      </c>
      <c r="P76" s="187"/>
      <c r="Q76" s="187"/>
      <c r="R76" s="187"/>
      <c r="S76" s="159"/>
      <c r="T76" s="187">
        <v>1356800</v>
      </c>
      <c r="U76" s="86"/>
      <c r="V76" s="13"/>
      <c r="W76" s="187"/>
      <c r="X76" s="12"/>
      <c r="Y76" s="187">
        <f t="shared" si="0"/>
        <v>0</v>
      </c>
      <c r="Z76" s="187">
        <f t="shared" si="17"/>
        <v>1356800</v>
      </c>
      <c r="AA76" s="12"/>
      <c r="AB76" s="280"/>
    </row>
    <row r="77" spans="1:28" ht="23" x14ac:dyDescent="0.25">
      <c r="A77" s="11" t="s">
        <v>11</v>
      </c>
      <c r="B77" s="11" t="s">
        <v>401</v>
      </c>
      <c r="C77" s="11" t="s">
        <v>47</v>
      </c>
      <c r="D77" s="25" t="s">
        <v>661</v>
      </c>
      <c r="E77" s="19">
        <v>45301</v>
      </c>
      <c r="F77" s="13" t="s">
        <v>873</v>
      </c>
      <c r="G77" s="13" t="s">
        <v>55</v>
      </c>
      <c r="H77" s="11">
        <v>225</v>
      </c>
      <c r="I77" s="13" t="s">
        <v>84</v>
      </c>
      <c r="J77" s="11">
        <v>300</v>
      </c>
      <c r="K77" s="13" t="s">
        <v>89</v>
      </c>
      <c r="L77" s="11" t="s">
        <v>36</v>
      </c>
      <c r="M77" s="11" t="s">
        <v>378</v>
      </c>
      <c r="N77" s="46">
        <v>2024</v>
      </c>
      <c r="O77" s="187">
        <f>SUM(P77:T77)</f>
        <v>300000</v>
      </c>
      <c r="P77" s="187"/>
      <c r="Q77" s="187"/>
      <c r="R77" s="256">
        <v>300000</v>
      </c>
      <c r="S77" s="257"/>
      <c r="T77" s="187"/>
      <c r="U77" s="86"/>
      <c r="V77" s="13"/>
      <c r="W77" s="187"/>
      <c r="X77" s="12"/>
      <c r="Y77" s="187">
        <f t="shared" si="0"/>
        <v>0</v>
      </c>
      <c r="Z77" s="187">
        <f t="shared" si="17"/>
        <v>300000</v>
      </c>
      <c r="AA77" s="12"/>
      <c r="AB77" s="280"/>
    </row>
    <row r="78" spans="1:28" ht="23" x14ac:dyDescent="0.25">
      <c r="A78" s="11" t="s">
        <v>71</v>
      </c>
      <c r="B78" s="11" t="s">
        <v>400</v>
      </c>
      <c r="C78" s="232" t="s">
        <v>336</v>
      </c>
      <c r="D78" s="25" t="s">
        <v>334</v>
      </c>
      <c r="E78" s="19">
        <v>45301</v>
      </c>
      <c r="F78" s="11" t="s">
        <v>741</v>
      </c>
      <c r="G78" s="13" t="s">
        <v>99</v>
      </c>
      <c r="H78" s="11">
        <v>223</v>
      </c>
      <c r="I78" s="13" t="s">
        <v>333</v>
      </c>
      <c r="J78" s="11">
        <v>300</v>
      </c>
      <c r="K78" s="13" t="s">
        <v>132</v>
      </c>
      <c r="L78" s="11" t="s">
        <v>97</v>
      </c>
      <c r="M78" s="11" t="s">
        <v>123</v>
      </c>
      <c r="N78" s="46">
        <v>2024</v>
      </c>
      <c r="O78" s="187">
        <f t="shared" si="18"/>
        <v>115000</v>
      </c>
      <c r="P78" s="187"/>
      <c r="Q78" s="187"/>
      <c r="R78" s="256">
        <v>115000</v>
      </c>
      <c r="S78" s="257"/>
      <c r="T78" s="187"/>
      <c r="U78" s="86"/>
      <c r="V78" s="13"/>
      <c r="W78" s="187">
        <f>SUM(ЕП!D76:D80)</f>
        <v>0</v>
      </c>
      <c r="X78" s="12" t="s">
        <v>389</v>
      </c>
      <c r="Y78" s="187"/>
      <c r="Z78" s="187">
        <f t="shared" si="17"/>
        <v>115000</v>
      </c>
      <c r="AA78" s="12"/>
      <c r="AB78" s="11"/>
    </row>
    <row r="79" spans="1:28" ht="23" x14ac:dyDescent="0.25">
      <c r="A79" s="11" t="s">
        <v>71</v>
      </c>
      <c r="B79" s="11" t="s">
        <v>400</v>
      </c>
      <c r="C79" s="232" t="s">
        <v>336</v>
      </c>
      <c r="D79" s="25" t="s">
        <v>335</v>
      </c>
      <c r="E79" s="19">
        <v>45301</v>
      </c>
      <c r="F79" s="11" t="s">
        <v>743</v>
      </c>
      <c r="G79" s="13" t="s">
        <v>99</v>
      </c>
      <c r="H79" s="11">
        <v>223</v>
      </c>
      <c r="I79" s="13" t="s">
        <v>333</v>
      </c>
      <c r="J79" s="11">
        <v>300</v>
      </c>
      <c r="K79" s="13" t="s">
        <v>132</v>
      </c>
      <c r="L79" s="11" t="s">
        <v>97</v>
      </c>
      <c r="M79" s="11" t="s">
        <v>123</v>
      </c>
      <c r="N79" s="46">
        <v>2025</v>
      </c>
      <c r="O79" s="187">
        <f t="shared" si="18"/>
        <v>115000</v>
      </c>
      <c r="P79" s="187"/>
      <c r="Q79" s="187"/>
      <c r="R79" s="256"/>
      <c r="S79" s="257">
        <v>115000</v>
      </c>
      <c r="T79" s="187"/>
      <c r="U79" s="86"/>
      <c r="V79" s="13"/>
      <c r="W79" s="187"/>
      <c r="X79" s="12"/>
      <c r="Y79" s="187">
        <f t="shared" si="0"/>
        <v>0</v>
      </c>
      <c r="Z79" s="187">
        <f t="shared" si="17"/>
        <v>115000</v>
      </c>
      <c r="AA79" s="12"/>
      <c r="AB79" s="11"/>
    </row>
    <row r="80" spans="1:28" ht="23" x14ac:dyDescent="0.25">
      <c r="A80" s="11" t="s">
        <v>71</v>
      </c>
      <c r="B80" s="11" t="s">
        <v>400</v>
      </c>
      <c r="C80" s="232" t="s">
        <v>336</v>
      </c>
      <c r="D80" s="25" t="s">
        <v>687</v>
      </c>
      <c r="E80" s="19">
        <v>45301</v>
      </c>
      <c r="F80" s="11" t="s">
        <v>742</v>
      </c>
      <c r="G80" s="13" t="s">
        <v>99</v>
      </c>
      <c r="H80" s="11">
        <v>223</v>
      </c>
      <c r="I80" s="13" t="s">
        <v>333</v>
      </c>
      <c r="J80" s="11">
        <v>300</v>
      </c>
      <c r="K80" s="13" t="s">
        <v>132</v>
      </c>
      <c r="L80" s="11" t="s">
        <v>97</v>
      </c>
      <c r="M80" s="11" t="s">
        <v>123</v>
      </c>
      <c r="N80" s="46">
        <v>2026</v>
      </c>
      <c r="O80" s="187">
        <f t="shared" si="18"/>
        <v>115000</v>
      </c>
      <c r="P80" s="187"/>
      <c r="Q80" s="187"/>
      <c r="R80" s="256"/>
      <c r="S80" s="257"/>
      <c r="T80" s="187">
        <v>115000</v>
      </c>
      <c r="U80" s="86"/>
      <c r="V80" s="13"/>
      <c r="W80" s="187"/>
      <c r="X80" s="12"/>
      <c r="Y80" s="187">
        <f t="shared" si="0"/>
        <v>0</v>
      </c>
      <c r="Z80" s="187">
        <f t="shared" si="17"/>
        <v>115000</v>
      </c>
      <c r="AA80" s="12"/>
      <c r="AB80" s="11"/>
    </row>
    <row r="81" spans="1:28" ht="23" x14ac:dyDescent="0.25">
      <c r="A81" s="11" t="s">
        <v>71</v>
      </c>
      <c r="B81" s="11" t="s">
        <v>145</v>
      </c>
      <c r="C81" s="232" t="s">
        <v>336</v>
      </c>
      <c r="D81" s="25" t="s">
        <v>230</v>
      </c>
      <c r="E81" s="19">
        <v>45301</v>
      </c>
      <c r="F81" s="11" t="s">
        <v>738</v>
      </c>
      <c r="G81" s="13" t="s">
        <v>58</v>
      </c>
      <c r="H81" s="11">
        <v>224</v>
      </c>
      <c r="I81" s="11" t="s">
        <v>124</v>
      </c>
      <c r="J81" s="11">
        <v>300</v>
      </c>
      <c r="K81" s="13" t="s">
        <v>512</v>
      </c>
      <c r="L81" s="11" t="s">
        <v>157</v>
      </c>
      <c r="M81" s="11" t="s">
        <v>125</v>
      </c>
      <c r="N81" s="46">
        <v>2024</v>
      </c>
      <c r="O81" s="187">
        <f t="shared" si="18"/>
        <v>1089600</v>
      </c>
      <c r="P81" s="187"/>
      <c r="Q81" s="187"/>
      <c r="R81" s="256">
        <v>1089600</v>
      </c>
      <c r="S81" s="257"/>
      <c r="T81" s="187"/>
      <c r="U81" s="86"/>
      <c r="V81" s="13"/>
      <c r="W81" s="187">
        <f>SUM(ЕП!D71:D75)</f>
        <v>0</v>
      </c>
      <c r="X81" s="12" t="s">
        <v>389</v>
      </c>
      <c r="Y81" s="187"/>
      <c r="Z81" s="187">
        <f t="shared" si="17"/>
        <v>1089600</v>
      </c>
      <c r="AA81" s="12"/>
      <c r="AB81" s="11"/>
    </row>
    <row r="82" spans="1:28" ht="23" x14ac:dyDescent="0.25">
      <c r="A82" s="11" t="s">
        <v>71</v>
      </c>
      <c r="B82" s="11" t="s">
        <v>145</v>
      </c>
      <c r="C82" s="232" t="s">
        <v>336</v>
      </c>
      <c r="D82" s="25" t="s">
        <v>231</v>
      </c>
      <c r="E82" s="19">
        <v>45301</v>
      </c>
      <c r="F82" s="11" t="s">
        <v>740</v>
      </c>
      <c r="G82" s="13" t="s">
        <v>58</v>
      </c>
      <c r="H82" s="11">
        <v>224</v>
      </c>
      <c r="I82" s="11" t="s">
        <v>124</v>
      </c>
      <c r="J82" s="11">
        <v>300</v>
      </c>
      <c r="K82" s="13" t="s">
        <v>512</v>
      </c>
      <c r="L82" s="11" t="s">
        <v>157</v>
      </c>
      <c r="M82" s="11" t="s">
        <v>125</v>
      </c>
      <c r="N82" s="46">
        <v>2025</v>
      </c>
      <c r="O82" s="187">
        <f t="shared" si="18"/>
        <v>1089600</v>
      </c>
      <c r="P82" s="187"/>
      <c r="Q82" s="187"/>
      <c r="R82" s="256"/>
      <c r="S82" s="257">
        <v>1089600</v>
      </c>
      <c r="T82" s="187"/>
      <c r="U82" s="86"/>
      <c r="V82" s="13"/>
      <c r="W82" s="187"/>
      <c r="X82" s="12"/>
      <c r="Y82" s="187">
        <f t="shared" ref="Y82:Y162" si="20">U82-W82</f>
        <v>0</v>
      </c>
      <c r="Z82" s="187">
        <f t="shared" si="17"/>
        <v>1089600</v>
      </c>
      <c r="AA82" s="12"/>
      <c r="AB82" s="11"/>
    </row>
    <row r="83" spans="1:28" ht="23" x14ac:dyDescent="0.25">
      <c r="A83" s="11" t="s">
        <v>71</v>
      </c>
      <c r="B83" s="11" t="s">
        <v>145</v>
      </c>
      <c r="C83" s="232" t="s">
        <v>336</v>
      </c>
      <c r="D83" s="26" t="s">
        <v>688</v>
      </c>
      <c r="E83" s="19">
        <v>45301</v>
      </c>
      <c r="F83" s="11" t="s">
        <v>739</v>
      </c>
      <c r="G83" s="13" t="s">
        <v>58</v>
      </c>
      <c r="H83" s="11">
        <v>224</v>
      </c>
      <c r="I83" s="11" t="s">
        <v>124</v>
      </c>
      <c r="J83" s="11">
        <v>300</v>
      </c>
      <c r="K83" s="13" t="s">
        <v>512</v>
      </c>
      <c r="L83" s="11" t="s">
        <v>157</v>
      </c>
      <c r="M83" s="11" t="s">
        <v>125</v>
      </c>
      <c r="N83" s="46">
        <v>2026</v>
      </c>
      <c r="O83" s="187">
        <f t="shared" si="18"/>
        <v>1089600</v>
      </c>
      <c r="P83" s="187"/>
      <c r="Q83" s="187"/>
      <c r="R83" s="256"/>
      <c r="S83" s="257"/>
      <c r="T83" s="187">
        <v>1089600</v>
      </c>
      <c r="U83" s="86"/>
      <c r="V83" s="13"/>
      <c r="W83" s="187"/>
      <c r="X83" s="12"/>
      <c r="Y83" s="187">
        <f t="shared" si="20"/>
        <v>0</v>
      </c>
      <c r="Z83" s="187">
        <f t="shared" si="17"/>
        <v>1089600</v>
      </c>
      <c r="AA83" s="12"/>
      <c r="AB83" s="11"/>
    </row>
    <row r="84" spans="1:28" ht="23" x14ac:dyDescent="0.25">
      <c r="A84" s="11" t="s">
        <v>71</v>
      </c>
      <c r="B84" s="11" t="s">
        <v>399</v>
      </c>
      <c r="C84" s="232" t="s">
        <v>336</v>
      </c>
      <c r="D84" s="26" t="s">
        <v>331</v>
      </c>
      <c r="E84" s="19">
        <v>45301</v>
      </c>
      <c r="F84" s="11" t="s">
        <v>744</v>
      </c>
      <c r="G84" s="13" t="s">
        <v>55</v>
      </c>
      <c r="H84" s="11">
        <v>224</v>
      </c>
      <c r="I84" s="13" t="s">
        <v>235</v>
      </c>
      <c r="J84" s="11">
        <v>300</v>
      </c>
      <c r="K84" s="13" t="s">
        <v>132</v>
      </c>
      <c r="L84" s="11" t="s">
        <v>103</v>
      </c>
      <c r="M84" s="11" t="s">
        <v>330</v>
      </c>
      <c r="N84" s="46">
        <v>2024</v>
      </c>
      <c r="O84" s="187">
        <f t="shared" si="18"/>
        <v>2236300</v>
      </c>
      <c r="P84" s="187"/>
      <c r="Q84" s="187"/>
      <c r="R84" s="256">
        <v>2236300</v>
      </c>
      <c r="S84" s="257"/>
      <c r="T84" s="187"/>
      <c r="U84" s="86"/>
      <c r="V84" s="13"/>
      <c r="W84" s="187">
        <f>SUM('ЕП п.23'!D31:D38)</f>
        <v>0</v>
      </c>
      <c r="X84" s="12" t="s">
        <v>389</v>
      </c>
      <c r="Y84" s="187"/>
      <c r="Z84" s="187">
        <f t="shared" si="17"/>
        <v>2236300</v>
      </c>
      <c r="AA84" s="12"/>
      <c r="AB84" s="11"/>
    </row>
    <row r="85" spans="1:28" ht="23" x14ac:dyDescent="0.25">
      <c r="A85" s="11" t="s">
        <v>71</v>
      </c>
      <c r="B85" s="11" t="s">
        <v>399</v>
      </c>
      <c r="C85" s="232" t="s">
        <v>336</v>
      </c>
      <c r="D85" s="26" t="s">
        <v>332</v>
      </c>
      <c r="E85" s="19">
        <v>45301</v>
      </c>
      <c r="F85" s="11" t="s">
        <v>746</v>
      </c>
      <c r="G85" s="13" t="s">
        <v>55</v>
      </c>
      <c r="H85" s="11">
        <v>224</v>
      </c>
      <c r="I85" s="13" t="s">
        <v>235</v>
      </c>
      <c r="J85" s="11">
        <v>300</v>
      </c>
      <c r="K85" s="13" t="s">
        <v>132</v>
      </c>
      <c r="L85" s="11" t="s">
        <v>103</v>
      </c>
      <c r="M85" s="11" t="s">
        <v>330</v>
      </c>
      <c r="N85" s="46">
        <v>2025</v>
      </c>
      <c r="O85" s="187">
        <f t="shared" si="18"/>
        <v>2236300</v>
      </c>
      <c r="P85" s="187"/>
      <c r="Q85" s="187"/>
      <c r="R85" s="256"/>
      <c r="S85" s="257">
        <v>2236300</v>
      </c>
      <c r="T85" s="187"/>
      <c r="U85" s="86"/>
      <c r="V85" s="13"/>
      <c r="W85" s="187"/>
      <c r="X85" s="12"/>
      <c r="Y85" s="187">
        <f t="shared" si="20"/>
        <v>0</v>
      </c>
      <c r="Z85" s="187">
        <f t="shared" si="17"/>
        <v>2236300</v>
      </c>
      <c r="AA85" s="12"/>
      <c r="AB85" s="11"/>
    </row>
    <row r="86" spans="1:28" ht="23" x14ac:dyDescent="0.25">
      <c r="A86" s="11" t="s">
        <v>71</v>
      </c>
      <c r="B86" s="11" t="s">
        <v>399</v>
      </c>
      <c r="C86" s="232" t="s">
        <v>336</v>
      </c>
      <c r="D86" s="26" t="s">
        <v>689</v>
      </c>
      <c r="E86" s="19">
        <v>45301</v>
      </c>
      <c r="F86" s="11" t="s">
        <v>745</v>
      </c>
      <c r="G86" s="13" t="s">
        <v>55</v>
      </c>
      <c r="H86" s="11">
        <v>224</v>
      </c>
      <c r="I86" s="13" t="s">
        <v>235</v>
      </c>
      <c r="J86" s="11">
        <v>300</v>
      </c>
      <c r="K86" s="13" t="s">
        <v>132</v>
      </c>
      <c r="L86" s="11" t="s">
        <v>103</v>
      </c>
      <c r="M86" s="11" t="s">
        <v>330</v>
      </c>
      <c r="N86" s="46">
        <v>2026</v>
      </c>
      <c r="O86" s="187">
        <f t="shared" si="18"/>
        <v>2236300</v>
      </c>
      <c r="P86" s="187"/>
      <c r="Q86" s="187"/>
      <c r="R86" s="256"/>
      <c r="S86" s="257"/>
      <c r="T86" s="187">
        <v>2236300</v>
      </c>
      <c r="U86" s="86"/>
      <c r="V86" s="13"/>
      <c r="W86" s="187"/>
      <c r="X86" s="12"/>
      <c r="Y86" s="187"/>
      <c r="Z86" s="187">
        <f t="shared" si="17"/>
        <v>2236300</v>
      </c>
      <c r="AA86" s="12"/>
      <c r="AB86" s="11"/>
    </row>
    <row r="87" spans="1:28" ht="34.5" x14ac:dyDescent="0.25">
      <c r="A87" s="11" t="s">
        <v>71</v>
      </c>
      <c r="B87" s="11" t="s">
        <v>398</v>
      </c>
      <c r="C87" s="232" t="s">
        <v>336</v>
      </c>
      <c r="D87" s="26" t="s">
        <v>337</v>
      </c>
      <c r="E87" s="19">
        <v>45301</v>
      </c>
      <c r="F87" s="11" t="s">
        <v>737</v>
      </c>
      <c r="G87" s="13" t="s">
        <v>55</v>
      </c>
      <c r="H87" s="11">
        <v>226</v>
      </c>
      <c r="I87" s="13" t="s">
        <v>70</v>
      </c>
      <c r="J87" s="11">
        <v>300</v>
      </c>
      <c r="K87" s="13" t="s">
        <v>197</v>
      </c>
      <c r="L87" s="11" t="s">
        <v>36</v>
      </c>
      <c r="M87" s="11" t="s">
        <v>736</v>
      </c>
      <c r="N87" s="46">
        <v>2025</v>
      </c>
      <c r="O87" s="187">
        <f t="shared" si="18"/>
        <v>671800</v>
      </c>
      <c r="P87" s="187"/>
      <c r="Q87" s="187"/>
      <c r="R87" s="256"/>
      <c r="S87" s="257">
        <v>335900</v>
      </c>
      <c r="T87" s="187">
        <v>335900</v>
      </c>
      <c r="U87" s="86"/>
      <c r="V87" s="13"/>
      <c r="W87" s="187"/>
      <c r="X87" s="12"/>
      <c r="Y87" s="187">
        <f t="shared" si="20"/>
        <v>0</v>
      </c>
      <c r="Z87" s="187">
        <f t="shared" si="17"/>
        <v>671800</v>
      </c>
      <c r="AA87" s="12"/>
      <c r="AB87" s="11"/>
    </row>
    <row r="88" spans="1:28" ht="34.5" x14ac:dyDescent="0.25">
      <c r="A88" s="11" t="s">
        <v>44</v>
      </c>
      <c r="B88" s="11" t="s">
        <v>153</v>
      </c>
      <c r="C88" s="11" t="s">
        <v>57</v>
      </c>
      <c r="D88" s="26" t="s">
        <v>338</v>
      </c>
      <c r="E88" s="19">
        <v>45099</v>
      </c>
      <c r="F88" s="11" t="s">
        <v>382</v>
      </c>
      <c r="G88" s="11" t="s">
        <v>55</v>
      </c>
      <c r="H88" s="11">
        <v>226</v>
      </c>
      <c r="I88" s="13" t="s">
        <v>53</v>
      </c>
      <c r="J88" s="11">
        <v>340</v>
      </c>
      <c r="K88" s="13" t="s">
        <v>69</v>
      </c>
      <c r="L88" s="11" t="s">
        <v>36</v>
      </c>
      <c r="M88" s="11" t="s">
        <v>25</v>
      </c>
      <c r="N88" s="46" t="s">
        <v>372</v>
      </c>
      <c r="O88" s="187">
        <f t="shared" si="18"/>
        <v>7799300</v>
      </c>
      <c r="P88" s="187"/>
      <c r="Q88" s="187">
        <v>3899650</v>
      </c>
      <c r="R88" s="86">
        <v>3899650</v>
      </c>
      <c r="S88" s="160"/>
      <c r="T88" s="187"/>
      <c r="U88" s="86">
        <f>РАЗМЕЩЕНИЯ!G7</f>
        <v>8211000</v>
      </c>
      <c r="V88" s="13" t="s">
        <v>381</v>
      </c>
      <c r="W88" s="187">
        <f>РАЗМЕЩЕНИЯ!L7</f>
        <v>7799300</v>
      </c>
      <c r="X88" s="12" t="str">
        <f>РАЗМЕЩЕНИЯ!N7</f>
        <v>0172100010122000146/2023 от 30.12.2022</v>
      </c>
      <c r="Y88" s="187">
        <f t="shared" si="20"/>
        <v>411700</v>
      </c>
      <c r="Z88" s="187">
        <f t="shared" si="17"/>
        <v>0</v>
      </c>
      <c r="AA88" s="12" t="str">
        <f>РАЗМЕЩЕНИЯ!F7</f>
        <v>СМП</v>
      </c>
      <c r="AB88" s="281"/>
    </row>
    <row r="89" spans="1:28" ht="34.5" x14ac:dyDescent="0.25">
      <c r="A89" s="11" t="s">
        <v>44</v>
      </c>
      <c r="B89" s="11" t="s">
        <v>153</v>
      </c>
      <c r="C89" s="11" t="s">
        <v>57</v>
      </c>
      <c r="D89" s="282" t="s">
        <v>682</v>
      </c>
      <c r="E89" s="19">
        <v>45301</v>
      </c>
      <c r="F89" s="11" t="s">
        <v>774</v>
      </c>
      <c r="G89" s="11" t="s">
        <v>55</v>
      </c>
      <c r="H89" s="11">
        <v>226</v>
      </c>
      <c r="I89" s="13" t="s">
        <v>53</v>
      </c>
      <c r="J89" s="11">
        <v>340</v>
      </c>
      <c r="K89" s="13" t="s">
        <v>69</v>
      </c>
      <c r="L89" s="11" t="s">
        <v>36</v>
      </c>
      <c r="M89" s="11" t="s">
        <v>25</v>
      </c>
      <c r="N89" s="46">
        <v>2024</v>
      </c>
      <c r="O89" s="187">
        <f t="shared" si="18"/>
        <v>1100350</v>
      </c>
      <c r="P89" s="187"/>
      <c r="Q89" s="187"/>
      <c r="R89" s="86">
        <v>1100350</v>
      </c>
      <c r="S89" s="160"/>
      <c r="T89" s="187"/>
      <c r="U89" s="86"/>
      <c r="V89" s="13"/>
      <c r="W89" s="187"/>
      <c r="X89" s="12"/>
      <c r="Y89" s="187">
        <f t="shared" si="20"/>
        <v>0</v>
      </c>
      <c r="Z89" s="187">
        <f t="shared" si="17"/>
        <v>1100350</v>
      </c>
      <c r="AA89" s="12"/>
      <c r="AB89" s="11"/>
    </row>
    <row r="90" spans="1:28" ht="34.5" x14ac:dyDescent="0.25">
      <c r="A90" s="11" t="s">
        <v>44</v>
      </c>
      <c r="B90" s="11" t="s">
        <v>153</v>
      </c>
      <c r="C90" s="11" t="s">
        <v>57</v>
      </c>
      <c r="D90" s="282" t="s">
        <v>339</v>
      </c>
      <c r="E90" s="19">
        <v>45301</v>
      </c>
      <c r="F90" s="11" t="s">
        <v>775</v>
      </c>
      <c r="G90" s="11" t="s">
        <v>55</v>
      </c>
      <c r="H90" s="11">
        <v>226</v>
      </c>
      <c r="I90" s="13" t="s">
        <v>53</v>
      </c>
      <c r="J90" s="11">
        <v>340</v>
      </c>
      <c r="K90" s="13" t="s">
        <v>69</v>
      </c>
      <c r="L90" s="11" t="s">
        <v>36</v>
      </c>
      <c r="M90" s="11" t="s">
        <v>25</v>
      </c>
      <c r="N90" s="46">
        <v>2024</v>
      </c>
      <c r="O90" s="187">
        <f t="shared" si="18"/>
        <v>10000000</v>
      </c>
      <c r="P90" s="187"/>
      <c r="Q90" s="187"/>
      <c r="R90" s="86"/>
      <c r="S90" s="160">
        <v>5000000</v>
      </c>
      <c r="T90" s="187">
        <v>5000000</v>
      </c>
      <c r="U90" s="86"/>
      <c r="V90" s="13"/>
      <c r="W90" s="187"/>
      <c r="X90" s="12"/>
      <c r="Y90" s="187">
        <f t="shared" si="20"/>
        <v>0</v>
      </c>
      <c r="Z90" s="187">
        <f t="shared" si="17"/>
        <v>10000000</v>
      </c>
      <c r="AA90" s="12"/>
      <c r="AB90" s="11"/>
    </row>
    <row r="91" spans="1:28" ht="23" x14ac:dyDescent="0.25">
      <c r="A91" s="11" t="s">
        <v>44</v>
      </c>
      <c r="B91" s="11" t="s">
        <v>152</v>
      </c>
      <c r="C91" s="11" t="s">
        <v>57</v>
      </c>
      <c r="D91" s="26" t="s">
        <v>340</v>
      </c>
      <c r="E91" s="19">
        <v>45301</v>
      </c>
      <c r="F91" s="11" t="s">
        <v>776</v>
      </c>
      <c r="G91" s="11" t="s">
        <v>55</v>
      </c>
      <c r="H91" s="11">
        <v>345</v>
      </c>
      <c r="I91" s="13" t="s">
        <v>19</v>
      </c>
      <c r="J91" s="11">
        <v>350</v>
      </c>
      <c r="K91" s="11" t="s">
        <v>68</v>
      </c>
      <c r="L91" s="11" t="s">
        <v>36</v>
      </c>
      <c r="M91" s="11" t="s">
        <v>23</v>
      </c>
      <c r="N91" s="46">
        <v>2024</v>
      </c>
      <c r="O91" s="187">
        <f t="shared" si="18"/>
        <v>4200000</v>
      </c>
      <c r="P91" s="187"/>
      <c r="Q91" s="187"/>
      <c r="R91" s="86">
        <v>4200000</v>
      </c>
      <c r="S91" s="160"/>
      <c r="T91" s="187"/>
      <c r="U91" s="86"/>
      <c r="V91" s="13"/>
      <c r="W91" s="187"/>
      <c r="X91" s="12"/>
      <c r="Y91" s="187">
        <f t="shared" si="20"/>
        <v>0</v>
      </c>
      <c r="Z91" s="187">
        <f t="shared" si="17"/>
        <v>4200000</v>
      </c>
      <c r="AA91" s="12"/>
      <c r="AB91" s="11"/>
    </row>
    <row r="92" spans="1:28" ht="23" x14ac:dyDescent="0.25">
      <c r="A92" s="11" t="s">
        <v>44</v>
      </c>
      <c r="B92" s="11" t="s">
        <v>152</v>
      </c>
      <c r="C92" s="11" t="s">
        <v>57</v>
      </c>
      <c r="D92" s="26" t="s">
        <v>229</v>
      </c>
      <c r="E92" s="19">
        <v>45301</v>
      </c>
      <c r="F92" s="11" t="s">
        <v>777</v>
      </c>
      <c r="G92" s="11" t="s">
        <v>55</v>
      </c>
      <c r="H92" s="11">
        <v>345</v>
      </c>
      <c r="I92" s="13" t="s">
        <v>19</v>
      </c>
      <c r="J92" s="11">
        <v>350</v>
      </c>
      <c r="K92" s="11" t="s">
        <v>68</v>
      </c>
      <c r="L92" s="11" t="s">
        <v>36</v>
      </c>
      <c r="M92" s="11" t="s">
        <v>23</v>
      </c>
      <c r="N92" s="46">
        <v>2025</v>
      </c>
      <c r="O92" s="187">
        <f t="shared" si="18"/>
        <v>4200000</v>
      </c>
      <c r="P92" s="187"/>
      <c r="Q92" s="187"/>
      <c r="R92" s="86"/>
      <c r="S92" s="160">
        <v>4200000</v>
      </c>
      <c r="T92" s="187"/>
      <c r="U92" s="86"/>
      <c r="V92" s="13"/>
      <c r="W92" s="187"/>
      <c r="X92" s="12"/>
      <c r="Y92" s="187">
        <f t="shared" si="20"/>
        <v>0</v>
      </c>
      <c r="Z92" s="187">
        <f t="shared" si="17"/>
        <v>4200000</v>
      </c>
      <c r="AA92" s="12"/>
      <c r="AB92" s="11"/>
    </row>
    <row r="93" spans="1:28" ht="23" x14ac:dyDescent="0.25">
      <c r="A93" s="11" t="s">
        <v>44</v>
      </c>
      <c r="B93" s="11" t="s">
        <v>152</v>
      </c>
      <c r="C93" s="11" t="s">
        <v>57</v>
      </c>
      <c r="D93" s="26" t="s">
        <v>683</v>
      </c>
      <c r="E93" s="19">
        <v>45301</v>
      </c>
      <c r="F93" s="11" t="s">
        <v>778</v>
      </c>
      <c r="G93" s="11" t="s">
        <v>55</v>
      </c>
      <c r="H93" s="11">
        <v>345</v>
      </c>
      <c r="I93" s="13" t="s">
        <v>19</v>
      </c>
      <c r="J93" s="11">
        <v>350</v>
      </c>
      <c r="K93" s="11" t="s">
        <v>68</v>
      </c>
      <c r="L93" s="11" t="s">
        <v>36</v>
      </c>
      <c r="M93" s="11" t="s">
        <v>23</v>
      </c>
      <c r="N93" s="46">
        <v>2025</v>
      </c>
      <c r="O93" s="187">
        <f t="shared" si="18"/>
        <v>4200000</v>
      </c>
      <c r="P93" s="187"/>
      <c r="Q93" s="187"/>
      <c r="R93" s="86"/>
      <c r="S93" s="160"/>
      <c r="T93" s="187">
        <v>4200000</v>
      </c>
      <c r="U93" s="86"/>
      <c r="V93" s="13"/>
      <c r="W93" s="187"/>
      <c r="X93" s="12"/>
      <c r="Y93" s="187">
        <f t="shared" si="20"/>
        <v>0</v>
      </c>
      <c r="Z93" s="187">
        <f t="shared" si="17"/>
        <v>4200000</v>
      </c>
      <c r="AA93" s="12"/>
      <c r="AB93" s="11"/>
    </row>
    <row r="94" spans="1:28" ht="23" x14ac:dyDescent="0.25">
      <c r="A94" s="11" t="s">
        <v>61</v>
      </c>
      <c r="B94" s="11" t="s">
        <v>145</v>
      </c>
      <c r="C94" s="11" t="s">
        <v>60</v>
      </c>
      <c r="D94" s="26" t="s">
        <v>343</v>
      </c>
      <c r="E94" s="19">
        <v>44945</v>
      </c>
      <c r="F94" s="11" t="s">
        <v>386</v>
      </c>
      <c r="G94" s="11" t="s">
        <v>55</v>
      </c>
      <c r="H94" s="11">
        <v>221</v>
      </c>
      <c r="I94" s="13" t="s">
        <v>21</v>
      </c>
      <c r="J94" s="11">
        <v>300</v>
      </c>
      <c r="K94" s="13" t="s">
        <v>513</v>
      </c>
      <c r="L94" s="11" t="s">
        <v>115</v>
      </c>
      <c r="M94" s="11" t="s">
        <v>187</v>
      </c>
      <c r="N94" s="46" t="s">
        <v>374</v>
      </c>
      <c r="O94" s="187">
        <f t="shared" si="18"/>
        <v>135000</v>
      </c>
      <c r="P94" s="187"/>
      <c r="Q94" s="187">
        <v>45000</v>
      </c>
      <c r="R94" s="86">
        <v>45000</v>
      </c>
      <c r="S94" s="160">
        <v>45000</v>
      </c>
      <c r="T94" s="187"/>
      <c r="U94" s="86">
        <f>ЕП!D31</f>
        <v>135000</v>
      </c>
      <c r="V94" s="13"/>
      <c r="W94" s="187">
        <f>SUM(ЕП!E31:I31)</f>
        <v>135000</v>
      </c>
      <c r="X94" s="12" t="str">
        <f>ЕП!L31</f>
        <v>№ 199 от 14.06.2023</v>
      </c>
      <c r="Y94" s="187">
        <f t="shared" si="20"/>
        <v>0</v>
      </c>
      <c r="Z94" s="187">
        <f t="shared" si="17"/>
        <v>0</v>
      </c>
      <c r="AA94" s="12"/>
      <c r="AB94" s="11"/>
    </row>
    <row r="95" spans="1:28" ht="23" x14ac:dyDescent="0.25">
      <c r="A95" s="11" t="s">
        <v>61</v>
      </c>
      <c r="B95" s="11" t="s">
        <v>145</v>
      </c>
      <c r="C95" s="11" t="s">
        <v>60</v>
      </c>
      <c r="D95" s="26" t="s">
        <v>722</v>
      </c>
      <c r="E95" s="19">
        <v>45301</v>
      </c>
      <c r="F95" s="11" t="s">
        <v>735</v>
      </c>
      <c r="G95" s="11" t="s">
        <v>55</v>
      </c>
      <c r="H95" s="11">
        <v>221</v>
      </c>
      <c r="I95" s="13" t="s">
        <v>21</v>
      </c>
      <c r="J95" s="11">
        <v>300</v>
      </c>
      <c r="K95" s="13" t="s">
        <v>513</v>
      </c>
      <c r="L95" s="11" t="s">
        <v>115</v>
      </c>
      <c r="M95" s="11" t="s">
        <v>187</v>
      </c>
      <c r="N95" s="46">
        <v>2026</v>
      </c>
      <c r="O95" s="187">
        <f t="shared" si="18"/>
        <v>45000</v>
      </c>
      <c r="P95" s="187"/>
      <c r="Q95" s="187"/>
      <c r="R95" s="86"/>
      <c r="S95" s="160"/>
      <c r="T95" s="187">
        <v>45000</v>
      </c>
      <c r="U95" s="86"/>
      <c r="V95" s="13"/>
      <c r="W95" s="187"/>
      <c r="X95" s="12"/>
      <c r="Y95" s="187">
        <f t="shared" si="20"/>
        <v>0</v>
      </c>
      <c r="Z95" s="187">
        <f t="shared" si="17"/>
        <v>45000</v>
      </c>
      <c r="AA95" s="12"/>
      <c r="AB95" s="11"/>
    </row>
    <row r="96" spans="1:28" ht="23" x14ac:dyDescent="0.25">
      <c r="A96" s="11" t="s">
        <v>62</v>
      </c>
      <c r="B96" s="11" t="s">
        <v>145</v>
      </c>
      <c r="C96" s="11" t="s">
        <v>63</v>
      </c>
      <c r="D96" s="26" t="s">
        <v>345</v>
      </c>
      <c r="E96" s="19">
        <v>45279</v>
      </c>
      <c r="F96" s="11" t="s">
        <v>384</v>
      </c>
      <c r="G96" s="11" t="s">
        <v>55</v>
      </c>
      <c r="H96" s="11">
        <v>221</v>
      </c>
      <c r="I96" s="13" t="s">
        <v>346</v>
      </c>
      <c r="J96" s="11">
        <v>300</v>
      </c>
      <c r="K96" s="13" t="s">
        <v>64</v>
      </c>
      <c r="L96" s="11" t="s">
        <v>115</v>
      </c>
      <c r="M96" s="11" t="s">
        <v>59</v>
      </c>
      <c r="N96" s="46" t="s">
        <v>374</v>
      </c>
      <c r="O96" s="187">
        <f t="shared" si="18"/>
        <v>120000</v>
      </c>
      <c r="P96" s="187"/>
      <c r="Q96" s="187">
        <v>43094.8</v>
      </c>
      <c r="R96" s="86">
        <v>36905.199999999997</v>
      </c>
      <c r="S96" s="160">
        <v>40000</v>
      </c>
      <c r="T96" s="187"/>
      <c r="U96" s="86">
        <f>ЕП!D29</f>
        <v>120000</v>
      </c>
      <c r="V96" s="13"/>
      <c r="W96" s="187">
        <f>SUM(ЕП!E29:H29)</f>
        <v>120000</v>
      </c>
      <c r="X96" s="12" t="str">
        <f>ЕП!L29</f>
        <v>№ 187 от 06.02.2023</v>
      </c>
      <c r="Y96" s="187">
        <f t="shared" si="20"/>
        <v>0</v>
      </c>
      <c r="Z96" s="187">
        <f t="shared" si="17"/>
        <v>0</v>
      </c>
      <c r="AA96" s="12"/>
      <c r="AB96" s="11"/>
    </row>
    <row r="97" spans="1:28" ht="23" x14ac:dyDescent="0.25">
      <c r="A97" s="11" t="s">
        <v>62</v>
      </c>
      <c r="B97" s="11" t="s">
        <v>145</v>
      </c>
      <c r="C97" s="11" t="s">
        <v>63</v>
      </c>
      <c r="D97" s="26" t="s">
        <v>723</v>
      </c>
      <c r="E97" s="19">
        <v>45301</v>
      </c>
      <c r="F97" s="11" t="s">
        <v>733</v>
      </c>
      <c r="G97" s="11" t="s">
        <v>55</v>
      </c>
      <c r="H97" s="11">
        <v>221</v>
      </c>
      <c r="I97" s="13" t="s">
        <v>346</v>
      </c>
      <c r="J97" s="11">
        <v>300</v>
      </c>
      <c r="K97" s="13" t="s">
        <v>64</v>
      </c>
      <c r="L97" s="11" t="s">
        <v>115</v>
      </c>
      <c r="M97" s="11" t="s">
        <v>59</v>
      </c>
      <c r="N97" s="46">
        <v>2026</v>
      </c>
      <c r="O97" s="187">
        <f t="shared" si="18"/>
        <v>40000</v>
      </c>
      <c r="P97" s="187"/>
      <c r="Q97" s="187"/>
      <c r="R97" s="86"/>
      <c r="S97" s="160"/>
      <c r="T97" s="187">
        <v>40000</v>
      </c>
      <c r="U97" s="86"/>
      <c r="V97" s="13"/>
      <c r="W97" s="187"/>
      <c r="X97" s="12"/>
      <c r="Y97" s="187">
        <f t="shared" si="20"/>
        <v>0</v>
      </c>
      <c r="Z97" s="187">
        <f t="shared" si="17"/>
        <v>40000</v>
      </c>
      <c r="AA97" s="12"/>
      <c r="AB97" s="11"/>
    </row>
    <row r="98" spans="1:28" ht="23" x14ac:dyDescent="0.25">
      <c r="A98" s="11" t="s">
        <v>62</v>
      </c>
      <c r="B98" s="11" t="s">
        <v>145</v>
      </c>
      <c r="C98" s="11" t="s">
        <v>63</v>
      </c>
      <c r="D98" s="26" t="s">
        <v>344</v>
      </c>
      <c r="E98" s="19">
        <v>45279</v>
      </c>
      <c r="F98" s="11" t="s">
        <v>385</v>
      </c>
      <c r="G98" s="11" t="s">
        <v>55</v>
      </c>
      <c r="H98" s="11">
        <v>221</v>
      </c>
      <c r="I98" s="13" t="s">
        <v>22</v>
      </c>
      <c r="J98" s="11">
        <v>300</v>
      </c>
      <c r="K98" s="13" t="s">
        <v>514</v>
      </c>
      <c r="L98" s="11" t="s">
        <v>115</v>
      </c>
      <c r="M98" s="11" t="s">
        <v>218</v>
      </c>
      <c r="N98" s="46" t="s">
        <v>374</v>
      </c>
      <c r="O98" s="187">
        <f t="shared" si="18"/>
        <v>135000</v>
      </c>
      <c r="P98" s="187"/>
      <c r="Q98" s="187">
        <v>41905.199999999997</v>
      </c>
      <c r="R98" s="86">
        <v>48094.8</v>
      </c>
      <c r="S98" s="160">
        <v>45000</v>
      </c>
      <c r="T98" s="187"/>
      <c r="U98" s="86">
        <f>ЕП!D30</f>
        <v>135000</v>
      </c>
      <c r="V98" s="13"/>
      <c r="W98" s="187">
        <f>SUM(ЕП!E30:H30)</f>
        <v>135000</v>
      </c>
      <c r="X98" s="12" t="str">
        <f>ЕП!L30</f>
        <v>№ 642/9 от 21.02.2023</v>
      </c>
      <c r="Y98" s="187">
        <f t="shared" si="20"/>
        <v>0</v>
      </c>
      <c r="Z98" s="187">
        <f t="shared" si="17"/>
        <v>0</v>
      </c>
      <c r="AA98" s="12"/>
      <c r="AB98" s="11"/>
    </row>
    <row r="99" spans="1:28" ht="23" x14ac:dyDescent="0.25">
      <c r="A99" s="11" t="s">
        <v>62</v>
      </c>
      <c r="B99" s="11" t="s">
        <v>145</v>
      </c>
      <c r="C99" s="11" t="s">
        <v>63</v>
      </c>
      <c r="D99" s="26" t="s">
        <v>724</v>
      </c>
      <c r="E99" s="19">
        <v>45301</v>
      </c>
      <c r="F99" s="11" t="s">
        <v>734</v>
      </c>
      <c r="G99" s="11" t="s">
        <v>55</v>
      </c>
      <c r="H99" s="11">
        <v>221</v>
      </c>
      <c r="I99" s="13" t="s">
        <v>22</v>
      </c>
      <c r="J99" s="11">
        <v>300</v>
      </c>
      <c r="K99" s="13" t="s">
        <v>514</v>
      </c>
      <c r="L99" s="11" t="s">
        <v>115</v>
      </c>
      <c r="M99" s="11" t="s">
        <v>218</v>
      </c>
      <c r="N99" s="46">
        <v>2026</v>
      </c>
      <c r="O99" s="187">
        <f t="shared" si="18"/>
        <v>45000</v>
      </c>
      <c r="P99" s="187"/>
      <c r="Q99" s="187"/>
      <c r="R99" s="86"/>
      <c r="S99" s="160"/>
      <c r="T99" s="187">
        <v>45000</v>
      </c>
      <c r="U99" s="86"/>
      <c r="V99" s="13"/>
      <c r="W99" s="187"/>
      <c r="X99" s="12"/>
      <c r="Y99" s="187">
        <f t="shared" si="20"/>
        <v>0</v>
      </c>
      <c r="Z99" s="187">
        <f t="shared" si="17"/>
        <v>45000</v>
      </c>
      <c r="AA99" s="12"/>
      <c r="AB99" s="11"/>
    </row>
    <row r="100" spans="1:28" ht="34.5" x14ac:dyDescent="0.25">
      <c r="A100" s="11" t="s">
        <v>88</v>
      </c>
      <c r="B100" s="11" t="s">
        <v>147</v>
      </c>
      <c r="C100" s="11" t="s">
        <v>87</v>
      </c>
      <c r="D100" s="11" t="s">
        <v>347</v>
      </c>
      <c r="E100" s="19">
        <v>45301</v>
      </c>
      <c r="F100" s="11" t="s">
        <v>749</v>
      </c>
      <c r="G100" s="13" t="s">
        <v>58</v>
      </c>
      <c r="H100" s="11">
        <v>349</v>
      </c>
      <c r="I100" s="13" t="s">
        <v>720</v>
      </c>
      <c r="J100" s="11">
        <v>390</v>
      </c>
      <c r="K100" s="13" t="s">
        <v>86</v>
      </c>
      <c r="L100" s="11" t="s">
        <v>36</v>
      </c>
      <c r="M100" s="11" t="s">
        <v>719</v>
      </c>
      <c r="N100" s="46">
        <v>2024</v>
      </c>
      <c r="O100" s="187">
        <f t="shared" si="18"/>
        <v>139700</v>
      </c>
      <c r="P100" s="187"/>
      <c r="Q100" s="187"/>
      <c r="R100" s="86">
        <v>139700</v>
      </c>
      <c r="S100" s="160"/>
      <c r="T100" s="187"/>
      <c r="U100" s="86"/>
      <c r="V100" s="13"/>
      <c r="W100" s="187"/>
      <c r="X100" s="12"/>
      <c r="Y100" s="187">
        <f t="shared" si="20"/>
        <v>0</v>
      </c>
      <c r="Z100" s="187">
        <f t="shared" si="17"/>
        <v>139700</v>
      </c>
      <c r="AA100" s="12"/>
      <c r="AB100" s="11"/>
    </row>
    <row r="101" spans="1:28" ht="34.5" x14ac:dyDescent="0.25">
      <c r="A101" s="11" t="s">
        <v>88</v>
      </c>
      <c r="B101" s="11" t="s">
        <v>147</v>
      </c>
      <c r="C101" s="11" t="s">
        <v>87</v>
      </c>
      <c r="D101" s="11" t="s">
        <v>348</v>
      </c>
      <c r="E101" s="19">
        <v>45301</v>
      </c>
      <c r="F101" s="11" t="s">
        <v>750</v>
      </c>
      <c r="G101" s="13" t="s">
        <v>58</v>
      </c>
      <c r="H101" s="11">
        <v>349</v>
      </c>
      <c r="I101" s="13" t="s">
        <v>720</v>
      </c>
      <c r="J101" s="11">
        <v>390</v>
      </c>
      <c r="K101" s="13" t="s">
        <v>86</v>
      </c>
      <c r="L101" s="11" t="s">
        <v>36</v>
      </c>
      <c r="M101" s="11" t="s">
        <v>719</v>
      </c>
      <c r="N101" s="46">
        <v>2025</v>
      </c>
      <c r="O101" s="187">
        <f t="shared" si="18"/>
        <v>139700</v>
      </c>
      <c r="P101" s="187"/>
      <c r="Q101" s="187"/>
      <c r="R101" s="86"/>
      <c r="S101" s="160">
        <v>139700</v>
      </c>
      <c r="T101" s="187"/>
      <c r="U101" s="86"/>
      <c r="V101" s="13"/>
      <c r="W101" s="187"/>
      <c r="X101" s="12"/>
      <c r="Y101" s="187">
        <f t="shared" si="20"/>
        <v>0</v>
      </c>
      <c r="Z101" s="187">
        <f t="shared" si="17"/>
        <v>139700</v>
      </c>
      <c r="AA101" s="12"/>
      <c r="AB101" s="11"/>
    </row>
    <row r="102" spans="1:28" ht="34.5" x14ac:dyDescent="0.25">
      <c r="A102" s="11" t="s">
        <v>88</v>
      </c>
      <c r="B102" s="11" t="s">
        <v>147</v>
      </c>
      <c r="C102" s="11" t="s">
        <v>87</v>
      </c>
      <c r="D102" s="11" t="s">
        <v>721</v>
      </c>
      <c r="E102" s="19">
        <v>45301</v>
      </c>
      <c r="F102" s="11" t="s">
        <v>751</v>
      </c>
      <c r="G102" s="13" t="s">
        <v>58</v>
      </c>
      <c r="H102" s="11">
        <v>349</v>
      </c>
      <c r="I102" s="13" t="s">
        <v>720</v>
      </c>
      <c r="J102" s="11">
        <v>390</v>
      </c>
      <c r="K102" s="13" t="s">
        <v>86</v>
      </c>
      <c r="L102" s="11" t="s">
        <v>36</v>
      </c>
      <c r="M102" s="11" t="s">
        <v>719</v>
      </c>
      <c r="N102" s="46">
        <v>2026</v>
      </c>
      <c r="O102" s="187">
        <f t="shared" si="18"/>
        <v>139700</v>
      </c>
      <c r="P102" s="187"/>
      <c r="Q102" s="187"/>
      <c r="R102" s="86"/>
      <c r="S102" s="160"/>
      <c r="T102" s="187">
        <v>139700</v>
      </c>
      <c r="U102" s="86"/>
      <c r="V102" s="13"/>
      <c r="W102" s="187"/>
      <c r="X102" s="12"/>
      <c r="Y102" s="187">
        <f t="shared" si="20"/>
        <v>0</v>
      </c>
      <c r="Z102" s="187">
        <f t="shared" si="17"/>
        <v>139700</v>
      </c>
      <c r="AA102" s="12"/>
      <c r="AB102" s="11"/>
    </row>
    <row r="103" spans="1:28" ht="34.5" x14ac:dyDescent="0.25">
      <c r="A103" s="11" t="s">
        <v>88</v>
      </c>
      <c r="B103" s="11" t="s">
        <v>395</v>
      </c>
      <c r="C103" s="11" t="s">
        <v>87</v>
      </c>
      <c r="D103" s="11" t="s">
        <v>717</v>
      </c>
      <c r="E103" s="19">
        <v>45301</v>
      </c>
      <c r="F103" s="11" t="s">
        <v>748</v>
      </c>
      <c r="G103" s="13" t="s">
        <v>55</v>
      </c>
      <c r="H103" s="11">
        <v>226</v>
      </c>
      <c r="I103" s="13" t="s">
        <v>716</v>
      </c>
      <c r="J103" s="11">
        <v>226</v>
      </c>
      <c r="K103" s="13" t="s">
        <v>197</v>
      </c>
      <c r="L103" s="11" t="s">
        <v>36</v>
      </c>
      <c r="M103" s="11" t="s">
        <v>752</v>
      </c>
      <c r="N103" s="46">
        <v>2025</v>
      </c>
      <c r="O103" s="187">
        <f t="shared" si="18"/>
        <v>361100</v>
      </c>
      <c r="P103" s="187"/>
      <c r="Q103" s="187"/>
      <c r="R103" s="86"/>
      <c r="S103" s="160">
        <v>361100</v>
      </c>
      <c r="T103" s="187"/>
      <c r="U103" s="86"/>
      <c r="V103" s="13"/>
      <c r="W103" s="187"/>
      <c r="X103" s="12"/>
      <c r="Y103" s="187">
        <f t="shared" si="20"/>
        <v>0</v>
      </c>
      <c r="Z103" s="187">
        <f t="shared" si="17"/>
        <v>361100</v>
      </c>
      <c r="AA103" s="12"/>
      <c r="AB103" s="11"/>
    </row>
    <row r="104" spans="1:28" ht="34.5" x14ac:dyDescent="0.25">
      <c r="A104" s="11" t="s">
        <v>88</v>
      </c>
      <c r="B104" s="11" t="s">
        <v>395</v>
      </c>
      <c r="C104" s="11" t="s">
        <v>87</v>
      </c>
      <c r="D104" s="11" t="s">
        <v>718</v>
      </c>
      <c r="E104" s="19">
        <v>45301</v>
      </c>
      <c r="F104" s="11" t="s">
        <v>747</v>
      </c>
      <c r="G104" s="13" t="s">
        <v>55</v>
      </c>
      <c r="H104" s="11">
        <v>226</v>
      </c>
      <c r="I104" s="13" t="s">
        <v>716</v>
      </c>
      <c r="J104" s="11">
        <v>226</v>
      </c>
      <c r="K104" s="13" t="s">
        <v>197</v>
      </c>
      <c r="L104" s="11" t="s">
        <v>36</v>
      </c>
      <c r="M104" s="11" t="s">
        <v>752</v>
      </c>
      <c r="N104" s="46">
        <v>2026</v>
      </c>
      <c r="O104" s="187">
        <f t="shared" si="18"/>
        <v>361100</v>
      </c>
      <c r="P104" s="187"/>
      <c r="Q104" s="187"/>
      <c r="R104" s="86"/>
      <c r="S104" s="160"/>
      <c r="T104" s="187">
        <v>361100</v>
      </c>
      <c r="U104" s="86"/>
      <c r="V104" s="13"/>
      <c r="W104" s="187"/>
      <c r="X104" s="12"/>
      <c r="Y104" s="187">
        <f t="shared" si="20"/>
        <v>0</v>
      </c>
      <c r="Z104" s="187">
        <f t="shared" si="17"/>
        <v>361100</v>
      </c>
      <c r="AA104" s="12"/>
      <c r="AB104" s="11"/>
    </row>
    <row r="105" spans="1:28" ht="80.5" x14ac:dyDescent="0.25">
      <c r="A105" s="11" t="s">
        <v>88</v>
      </c>
      <c r="B105" s="11" t="s">
        <v>971</v>
      </c>
      <c r="C105" s="11" t="s">
        <v>87</v>
      </c>
      <c r="D105" s="11" t="s">
        <v>758</v>
      </c>
      <c r="E105" s="19">
        <v>45301</v>
      </c>
      <c r="F105" s="11" t="s">
        <v>757</v>
      </c>
      <c r="G105" s="13" t="s">
        <v>55</v>
      </c>
      <c r="H105" s="11">
        <v>226</v>
      </c>
      <c r="I105" s="13" t="s">
        <v>759</v>
      </c>
      <c r="J105" s="11">
        <v>300</v>
      </c>
      <c r="K105" s="13" t="s">
        <v>756</v>
      </c>
      <c r="L105" s="11" t="s">
        <v>350</v>
      </c>
      <c r="M105" s="11" t="s">
        <v>351</v>
      </c>
      <c r="N105" s="46">
        <v>2024</v>
      </c>
      <c r="O105" s="187">
        <f t="shared" si="18"/>
        <v>42000</v>
      </c>
      <c r="P105" s="187"/>
      <c r="Q105" s="187"/>
      <c r="R105" s="86">
        <v>42000</v>
      </c>
      <c r="S105" s="160"/>
      <c r="T105" s="187"/>
      <c r="U105" s="86"/>
      <c r="V105" s="13"/>
      <c r="W105" s="187">
        <f>ЕП!D69</f>
        <v>0</v>
      </c>
      <c r="X105" s="12">
        <f>ЕП!L69</f>
        <v>0</v>
      </c>
      <c r="Y105" s="187"/>
      <c r="Z105" s="187">
        <f>O105-W105</f>
        <v>42000</v>
      </c>
      <c r="AA105" s="12"/>
      <c r="AB105" s="11"/>
    </row>
    <row r="106" spans="1:28" ht="69" x14ac:dyDescent="0.25">
      <c r="A106" s="11" t="s">
        <v>88</v>
      </c>
      <c r="B106" s="11" t="s">
        <v>971</v>
      </c>
      <c r="C106" s="11" t="s">
        <v>87</v>
      </c>
      <c r="D106" s="11" t="s">
        <v>754</v>
      </c>
      <c r="E106" s="19">
        <v>45301</v>
      </c>
      <c r="F106" s="11" t="s">
        <v>753</v>
      </c>
      <c r="G106" s="13" t="s">
        <v>55</v>
      </c>
      <c r="H106" s="11">
        <v>226</v>
      </c>
      <c r="I106" s="13" t="s">
        <v>755</v>
      </c>
      <c r="J106" s="11">
        <v>300</v>
      </c>
      <c r="K106" s="13" t="s">
        <v>756</v>
      </c>
      <c r="L106" s="11" t="s">
        <v>350</v>
      </c>
      <c r="M106" s="11" t="s">
        <v>349</v>
      </c>
      <c r="N106" s="46">
        <v>2024</v>
      </c>
      <c r="O106" s="187">
        <f t="shared" si="18"/>
        <v>84000</v>
      </c>
      <c r="P106" s="187"/>
      <c r="Q106" s="187"/>
      <c r="R106" s="86">
        <v>84000</v>
      </c>
      <c r="S106" s="160"/>
      <c r="T106" s="187"/>
      <c r="U106" s="86"/>
      <c r="V106" s="13"/>
      <c r="W106" s="187">
        <f>ЕП!D70</f>
        <v>0</v>
      </c>
      <c r="X106" s="12">
        <f>ЕП!L70</f>
        <v>0</v>
      </c>
      <c r="Y106" s="187"/>
      <c r="Z106" s="260">
        <f>O106-W106</f>
        <v>84000</v>
      </c>
      <c r="AA106" s="12"/>
      <c r="AB106" s="11"/>
    </row>
    <row r="107" spans="1:28" ht="60" customHeight="1" x14ac:dyDescent="0.25">
      <c r="A107" s="11" t="s">
        <v>91</v>
      </c>
      <c r="B107" s="11" t="s">
        <v>396</v>
      </c>
      <c r="C107" s="11" t="s">
        <v>706</v>
      </c>
      <c r="D107" s="11" t="s">
        <v>201</v>
      </c>
      <c r="E107" s="19">
        <v>45301</v>
      </c>
      <c r="F107" s="11" t="s">
        <v>833</v>
      </c>
      <c r="G107" s="283" t="s">
        <v>94</v>
      </c>
      <c r="H107" s="11">
        <v>226</v>
      </c>
      <c r="I107" s="13" t="s">
        <v>92</v>
      </c>
      <c r="J107" s="11">
        <v>300</v>
      </c>
      <c r="K107" s="13" t="s">
        <v>311</v>
      </c>
      <c r="L107" s="11" t="s">
        <v>117</v>
      </c>
      <c r="M107" s="11" t="s">
        <v>317</v>
      </c>
      <c r="N107" s="46">
        <v>2024</v>
      </c>
      <c r="O107" s="187">
        <f t="shared" si="18"/>
        <v>177000</v>
      </c>
      <c r="P107" s="187"/>
      <c r="Q107" s="187"/>
      <c r="R107" s="86">
        <v>177000</v>
      </c>
      <c r="S107" s="160"/>
      <c r="T107" s="187"/>
      <c r="U107" s="86"/>
      <c r="V107" s="13"/>
      <c r="W107" s="187">
        <f>SUM(ЕП!D37:D41)</f>
        <v>0</v>
      </c>
      <c r="X107" s="12" t="s">
        <v>389</v>
      </c>
      <c r="Y107" s="187"/>
      <c r="Z107" s="187">
        <f t="shared" si="17"/>
        <v>177000</v>
      </c>
      <c r="AA107" s="12"/>
      <c r="AB107" s="11" t="s">
        <v>232</v>
      </c>
    </row>
    <row r="108" spans="1:28" ht="62.25" customHeight="1" x14ac:dyDescent="0.25">
      <c r="A108" s="11" t="s">
        <v>91</v>
      </c>
      <c r="B108" s="11" t="s">
        <v>396</v>
      </c>
      <c r="C108" s="11" t="s">
        <v>706</v>
      </c>
      <c r="D108" s="11" t="s">
        <v>202</v>
      </c>
      <c r="E108" s="19">
        <v>45301</v>
      </c>
      <c r="F108" s="11" t="s">
        <v>834</v>
      </c>
      <c r="G108" s="283" t="s">
        <v>94</v>
      </c>
      <c r="H108" s="11">
        <v>226</v>
      </c>
      <c r="I108" s="13" t="s">
        <v>92</v>
      </c>
      <c r="J108" s="11">
        <v>300</v>
      </c>
      <c r="K108" s="13" t="s">
        <v>311</v>
      </c>
      <c r="L108" s="11" t="s">
        <v>117</v>
      </c>
      <c r="M108" s="11" t="s">
        <v>317</v>
      </c>
      <c r="N108" s="46">
        <v>2025</v>
      </c>
      <c r="O108" s="187">
        <f t="shared" si="18"/>
        <v>229000</v>
      </c>
      <c r="P108" s="187"/>
      <c r="Q108" s="187"/>
      <c r="R108" s="86"/>
      <c r="S108" s="160">
        <v>229000</v>
      </c>
      <c r="T108" s="187"/>
      <c r="U108" s="86"/>
      <c r="V108" s="13"/>
      <c r="W108" s="187"/>
      <c r="X108" s="12"/>
      <c r="Y108" s="187">
        <f t="shared" si="20"/>
        <v>0</v>
      </c>
      <c r="Z108" s="187">
        <f t="shared" si="17"/>
        <v>229000</v>
      </c>
      <c r="AA108" s="12"/>
      <c r="AB108" s="11" t="s">
        <v>232</v>
      </c>
    </row>
    <row r="109" spans="1:28" ht="62.25" customHeight="1" x14ac:dyDescent="0.25">
      <c r="A109" s="11" t="s">
        <v>91</v>
      </c>
      <c r="B109" s="11" t="s">
        <v>396</v>
      </c>
      <c r="C109" s="11" t="s">
        <v>706</v>
      </c>
      <c r="D109" s="11" t="s">
        <v>714</v>
      </c>
      <c r="E109" s="19">
        <v>45301</v>
      </c>
      <c r="F109" s="11" t="s">
        <v>832</v>
      </c>
      <c r="G109" s="283" t="s">
        <v>94</v>
      </c>
      <c r="H109" s="11">
        <v>226</v>
      </c>
      <c r="I109" s="13" t="s">
        <v>92</v>
      </c>
      <c r="J109" s="11">
        <v>300</v>
      </c>
      <c r="K109" s="13" t="s">
        <v>311</v>
      </c>
      <c r="L109" s="11" t="s">
        <v>117</v>
      </c>
      <c r="M109" s="11" t="s">
        <v>317</v>
      </c>
      <c r="N109" s="46">
        <v>2026</v>
      </c>
      <c r="O109" s="187">
        <f t="shared" si="18"/>
        <v>229000</v>
      </c>
      <c r="P109" s="187"/>
      <c r="Q109" s="187"/>
      <c r="R109" s="86"/>
      <c r="S109" s="160"/>
      <c r="T109" s="187">
        <v>229000</v>
      </c>
      <c r="U109" s="86"/>
      <c r="V109" s="13"/>
      <c r="W109" s="187"/>
      <c r="X109" s="12"/>
      <c r="Y109" s="187">
        <f t="shared" si="20"/>
        <v>0</v>
      </c>
      <c r="Z109" s="187">
        <f t="shared" si="17"/>
        <v>229000</v>
      </c>
      <c r="AA109" s="12"/>
      <c r="AB109" s="11"/>
    </row>
    <row r="110" spans="1:28" ht="57" customHeight="1" x14ac:dyDescent="0.25">
      <c r="A110" s="11" t="s">
        <v>91</v>
      </c>
      <c r="B110" s="11" t="s">
        <v>396</v>
      </c>
      <c r="C110" s="11" t="s">
        <v>706</v>
      </c>
      <c r="D110" s="11" t="s">
        <v>199</v>
      </c>
      <c r="E110" s="19">
        <v>45301</v>
      </c>
      <c r="F110" s="11" t="s">
        <v>841</v>
      </c>
      <c r="G110" s="13" t="s">
        <v>93</v>
      </c>
      <c r="H110" s="11">
        <v>226</v>
      </c>
      <c r="I110" s="13" t="s">
        <v>92</v>
      </c>
      <c r="J110" s="11">
        <v>300</v>
      </c>
      <c r="K110" s="13" t="s">
        <v>311</v>
      </c>
      <c r="L110" s="11" t="s">
        <v>117</v>
      </c>
      <c r="M110" s="11" t="s">
        <v>320</v>
      </c>
      <c r="N110" s="25">
        <v>2024</v>
      </c>
      <c r="O110" s="187">
        <f t="shared" si="18"/>
        <v>6600900</v>
      </c>
      <c r="P110" s="187"/>
      <c r="Q110" s="187"/>
      <c r="R110" s="86">
        <v>6600900</v>
      </c>
      <c r="S110" s="160"/>
      <c r="T110" s="187"/>
      <c r="U110" s="86"/>
      <c r="V110" s="13"/>
      <c r="W110" s="89">
        <f>SUM(ЕП!D42:D59)</f>
        <v>0</v>
      </c>
      <c r="X110" s="12" t="s">
        <v>389</v>
      </c>
      <c r="Y110" s="187"/>
      <c r="Z110" s="187">
        <f t="shared" si="17"/>
        <v>6600900</v>
      </c>
      <c r="AA110" s="12"/>
      <c r="AB110" s="11" t="s">
        <v>232</v>
      </c>
    </row>
    <row r="111" spans="1:28" ht="59.25" customHeight="1" x14ac:dyDescent="0.25">
      <c r="A111" s="11" t="s">
        <v>91</v>
      </c>
      <c r="B111" s="11" t="s">
        <v>396</v>
      </c>
      <c r="C111" s="11" t="s">
        <v>706</v>
      </c>
      <c r="D111" s="11" t="s">
        <v>200</v>
      </c>
      <c r="E111" s="19">
        <v>45301</v>
      </c>
      <c r="F111" s="11" t="s">
        <v>843</v>
      </c>
      <c r="G111" s="13" t="s">
        <v>93</v>
      </c>
      <c r="H111" s="11">
        <v>226</v>
      </c>
      <c r="I111" s="13" t="s">
        <v>92</v>
      </c>
      <c r="J111" s="11">
        <v>300</v>
      </c>
      <c r="K111" s="13" t="s">
        <v>311</v>
      </c>
      <c r="L111" s="11" t="s">
        <v>117</v>
      </c>
      <c r="M111" s="11" t="s">
        <v>320</v>
      </c>
      <c r="N111" s="25">
        <v>2025</v>
      </c>
      <c r="O111" s="187">
        <f t="shared" si="18"/>
        <v>6600800</v>
      </c>
      <c r="P111" s="187"/>
      <c r="Q111" s="187"/>
      <c r="R111" s="86"/>
      <c r="S111" s="160">
        <v>6600800</v>
      </c>
      <c r="T111" s="187"/>
      <c r="U111" s="86"/>
      <c r="V111" s="13"/>
      <c r="W111" s="89"/>
      <c r="X111" s="12"/>
      <c r="Y111" s="187">
        <f t="shared" si="20"/>
        <v>0</v>
      </c>
      <c r="Z111" s="187">
        <f t="shared" si="17"/>
        <v>6600800</v>
      </c>
      <c r="AA111" s="12"/>
      <c r="AB111" s="11" t="s">
        <v>232</v>
      </c>
    </row>
    <row r="112" spans="1:28" ht="59.25" customHeight="1" x14ac:dyDescent="0.25">
      <c r="A112" s="11" t="s">
        <v>91</v>
      </c>
      <c r="B112" s="11" t="s">
        <v>396</v>
      </c>
      <c r="C112" s="11" t="s">
        <v>706</v>
      </c>
      <c r="D112" s="226" t="s">
        <v>713</v>
      </c>
      <c r="E112" s="19">
        <v>45301</v>
      </c>
      <c r="F112" s="11" t="s">
        <v>839</v>
      </c>
      <c r="G112" s="13" t="s">
        <v>93</v>
      </c>
      <c r="H112" s="11">
        <v>226</v>
      </c>
      <c r="I112" s="13" t="s">
        <v>92</v>
      </c>
      <c r="J112" s="11">
        <v>300</v>
      </c>
      <c r="K112" s="13" t="s">
        <v>311</v>
      </c>
      <c r="L112" s="11" t="s">
        <v>117</v>
      </c>
      <c r="M112" s="11" t="s">
        <v>320</v>
      </c>
      <c r="N112" s="25">
        <v>2026</v>
      </c>
      <c r="O112" s="187">
        <f t="shared" si="18"/>
        <v>6600800</v>
      </c>
      <c r="P112" s="187"/>
      <c r="Q112" s="187"/>
      <c r="R112" s="86"/>
      <c r="S112" s="160"/>
      <c r="T112" s="187">
        <v>6600800</v>
      </c>
      <c r="U112" s="86"/>
      <c r="V112" s="13"/>
      <c r="W112" s="89"/>
      <c r="X112" s="12"/>
      <c r="Y112" s="187">
        <f t="shared" si="20"/>
        <v>0</v>
      </c>
      <c r="Z112" s="187">
        <f t="shared" si="17"/>
        <v>6600800</v>
      </c>
      <c r="AA112" s="12"/>
      <c r="AB112" s="11"/>
    </row>
    <row r="113" spans="1:28" ht="34.5" x14ac:dyDescent="0.25">
      <c r="A113" s="11" t="s">
        <v>91</v>
      </c>
      <c r="B113" s="11" t="s">
        <v>396</v>
      </c>
      <c r="C113" s="11" t="s">
        <v>706</v>
      </c>
      <c r="D113" s="11" t="s">
        <v>203</v>
      </c>
      <c r="E113" s="19">
        <v>45301</v>
      </c>
      <c r="F113" s="11" t="s">
        <v>840</v>
      </c>
      <c r="G113" s="13" t="s">
        <v>93</v>
      </c>
      <c r="H113" s="11">
        <v>226</v>
      </c>
      <c r="I113" s="13" t="s">
        <v>139</v>
      </c>
      <c r="J113" s="11">
        <v>300</v>
      </c>
      <c r="K113" s="13" t="s">
        <v>197</v>
      </c>
      <c r="L113" s="11" t="s">
        <v>117</v>
      </c>
      <c r="M113" s="11" t="s">
        <v>321</v>
      </c>
      <c r="N113" s="46">
        <v>2024</v>
      </c>
      <c r="O113" s="187">
        <f t="shared" si="18"/>
        <v>100000</v>
      </c>
      <c r="P113" s="187"/>
      <c r="Q113" s="187"/>
      <c r="R113" s="86">
        <v>100000</v>
      </c>
      <c r="S113" s="160"/>
      <c r="T113" s="187"/>
      <c r="U113" s="86"/>
      <c r="V113" s="13"/>
      <c r="W113" s="187">
        <f>SUM(ЕП!D60:D64)</f>
        <v>0</v>
      </c>
      <c r="X113" s="12" t="s">
        <v>389</v>
      </c>
      <c r="Y113" s="187"/>
      <c r="Z113" s="187">
        <f t="shared" ref="Z113:Z156" si="21">O113-W113</f>
        <v>100000</v>
      </c>
      <c r="AA113" s="12"/>
      <c r="AB113" s="11" t="s">
        <v>232</v>
      </c>
    </row>
    <row r="114" spans="1:28" ht="34.5" x14ac:dyDescent="0.25">
      <c r="A114" s="11" t="s">
        <v>91</v>
      </c>
      <c r="B114" s="11" t="s">
        <v>396</v>
      </c>
      <c r="C114" s="11" t="s">
        <v>706</v>
      </c>
      <c r="D114" s="11" t="s">
        <v>204</v>
      </c>
      <c r="E114" s="19">
        <v>45301</v>
      </c>
      <c r="F114" s="11" t="s">
        <v>842</v>
      </c>
      <c r="G114" s="13" t="s">
        <v>93</v>
      </c>
      <c r="H114" s="11">
        <v>226</v>
      </c>
      <c r="I114" s="13" t="s">
        <v>139</v>
      </c>
      <c r="J114" s="11">
        <v>300</v>
      </c>
      <c r="K114" s="13" t="s">
        <v>197</v>
      </c>
      <c r="L114" s="11" t="s">
        <v>117</v>
      </c>
      <c r="M114" s="11" t="s">
        <v>321</v>
      </c>
      <c r="N114" s="46">
        <v>2025</v>
      </c>
      <c r="O114" s="187">
        <f t="shared" si="18"/>
        <v>100100</v>
      </c>
      <c r="P114" s="187"/>
      <c r="Q114" s="187"/>
      <c r="R114" s="86"/>
      <c r="S114" s="160">
        <v>100100</v>
      </c>
      <c r="T114" s="187"/>
      <c r="U114" s="86"/>
      <c r="V114" s="13"/>
      <c r="W114" s="187"/>
      <c r="X114" s="12"/>
      <c r="Y114" s="187">
        <f t="shared" si="20"/>
        <v>0</v>
      </c>
      <c r="Z114" s="187">
        <f t="shared" si="21"/>
        <v>100100</v>
      </c>
      <c r="AA114" s="12"/>
      <c r="AB114" s="11" t="s">
        <v>232</v>
      </c>
    </row>
    <row r="115" spans="1:28" ht="34.5" x14ac:dyDescent="0.25">
      <c r="A115" s="11" t="s">
        <v>91</v>
      </c>
      <c r="B115" s="11" t="s">
        <v>396</v>
      </c>
      <c r="C115" s="11" t="s">
        <v>706</v>
      </c>
      <c r="D115" s="11" t="s">
        <v>715</v>
      </c>
      <c r="E115" s="19">
        <v>45301</v>
      </c>
      <c r="F115" s="11" t="s">
        <v>838</v>
      </c>
      <c r="G115" s="13" t="s">
        <v>93</v>
      </c>
      <c r="H115" s="11">
        <v>226</v>
      </c>
      <c r="I115" s="13" t="s">
        <v>139</v>
      </c>
      <c r="J115" s="11">
        <v>300</v>
      </c>
      <c r="K115" s="13" t="s">
        <v>197</v>
      </c>
      <c r="L115" s="11" t="s">
        <v>117</v>
      </c>
      <c r="M115" s="11" t="s">
        <v>321</v>
      </c>
      <c r="N115" s="46">
        <v>2026</v>
      </c>
      <c r="O115" s="187">
        <f t="shared" si="18"/>
        <v>100100</v>
      </c>
      <c r="P115" s="187"/>
      <c r="Q115" s="187"/>
      <c r="R115" s="86"/>
      <c r="S115" s="160"/>
      <c r="T115" s="187">
        <v>100100</v>
      </c>
      <c r="U115" s="86"/>
      <c r="V115" s="13"/>
      <c r="W115" s="187"/>
      <c r="X115" s="12"/>
      <c r="Y115" s="187">
        <f t="shared" si="20"/>
        <v>0</v>
      </c>
      <c r="Z115" s="187">
        <f t="shared" si="21"/>
        <v>100100</v>
      </c>
      <c r="AA115" s="12"/>
      <c r="AB115" s="11"/>
    </row>
    <row r="116" spans="1:28" ht="34.5" x14ac:dyDescent="0.25">
      <c r="A116" s="11" t="s">
        <v>91</v>
      </c>
      <c r="B116" s="11" t="s">
        <v>396</v>
      </c>
      <c r="C116" s="11" t="s">
        <v>706</v>
      </c>
      <c r="D116" s="11" t="s">
        <v>195</v>
      </c>
      <c r="E116" s="19">
        <v>45301</v>
      </c>
      <c r="F116" s="11" t="s">
        <v>837</v>
      </c>
      <c r="G116" s="13" t="s">
        <v>194</v>
      </c>
      <c r="H116" s="11">
        <v>226</v>
      </c>
      <c r="I116" s="13" t="s">
        <v>198</v>
      </c>
      <c r="J116" s="11">
        <v>300</v>
      </c>
      <c r="K116" s="13" t="s">
        <v>322</v>
      </c>
      <c r="L116" s="11" t="s">
        <v>36</v>
      </c>
      <c r="M116" s="11" t="s">
        <v>708</v>
      </c>
      <c r="N116" s="46">
        <v>2024</v>
      </c>
      <c r="O116" s="187">
        <f t="shared" si="18"/>
        <v>376800</v>
      </c>
      <c r="P116" s="187"/>
      <c r="Q116" s="187"/>
      <c r="R116" s="86">
        <v>376800</v>
      </c>
      <c r="S116" s="160"/>
      <c r="T116" s="187"/>
      <c r="U116" s="86"/>
      <c r="V116" s="13"/>
      <c r="W116" s="187"/>
      <c r="X116" s="12"/>
      <c r="Y116" s="187">
        <f t="shared" si="20"/>
        <v>0</v>
      </c>
      <c r="Z116" s="187">
        <f t="shared" si="21"/>
        <v>376800</v>
      </c>
      <c r="AA116" s="12"/>
      <c r="AB116" s="11"/>
    </row>
    <row r="117" spans="1:28" ht="34.5" x14ac:dyDescent="0.25">
      <c r="A117" s="11" t="s">
        <v>91</v>
      </c>
      <c r="B117" s="11" t="s">
        <v>396</v>
      </c>
      <c r="C117" s="11" t="s">
        <v>706</v>
      </c>
      <c r="D117" s="11" t="s">
        <v>196</v>
      </c>
      <c r="E117" s="19">
        <v>45301</v>
      </c>
      <c r="F117" s="11" t="s">
        <v>836</v>
      </c>
      <c r="G117" s="13" t="s">
        <v>194</v>
      </c>
      <c r="H117" s="11">
        <v>226</v>
      </c>
      <c r="I117" s="13" t="s">
        <v>198</v>
      </c>
      <c r="J117" s="11">
        <v>300</v>
      </c>
      <c r="K117" s="13" t="s">
        <v>322</v>
      </c>
      <c r="L117" s="11" t="s">
        <v>36</v>
      </c>
      <c r="M117" s="11" t="s">
        <v>708</v>
      </c>
      <c r="N117" s="46">
        <v>2025</v>
      </c>
      <c r="O117" s="187">
        <f t="shared" si="18"/>
        <v>403400</v>
      </c>
      <c r="P117" s="187"/>
      <c r="Q117" s="187"/>
      <c r="R117" s="86"/>
      <c r="S117" s="160">
        <v>403400</v>
      </c>
      <c r="T117" s="187"/>
      <c r="U117" s="86"/>
      <c r="V117" s="13"/>
      <c r="W117" s="187"/>
      <c r="X117" s="12"/>
      <c r="Y117" s="187">
        <f t="shared" si="20"/>
        <v>0</v>
      </c>
      <c r="Z117" s="187">
        <f t="shared" si="21"/>
        <v>403400</v>
      </c>
      <c r="AA117" s="12"/>
      <c r="AB117" s="11"/>
    </row>
    <row r="118" spans="1:28" ht="34.5" x14ac:dyDescent="0.25">
      <c r="A118" s="11" t="s">
        <v>91</v>
      </c>
      <c r="B118" s="11" t="s">
        <v>396</v>
      </c>
      <c r="C118" s="11" t="s">
        <v>706</v>
      </c>
      <c r="D118" s="11" t="s">
        <v>709</v>
      </c>
      <c r="E118" s="19">
        <v>45301</v>
      </c>
      <c r="F118" s="11" t="s">
        <v>835</v>
      </c>
      <c r="G118" s="13" t="s">
        <v>194</v>
      </c>
      <c r="H118" s="11">
        <v>226</v>
      </c>
      <c r="I118" s="13" t="s">
        <v>198</v>
      </c>
      <c r="J118" s="11">
        <v>300</v>
      </c>
      <c r="K118" s="13" t="s">
        <v>322</v>
      </c>
      <c r="L118" s="11" t="s">
        <v>36</v>
      </c>
      <c r="M118" s="11" t="s">
        <v>708</v>
      </c>
      <c r="N118" s="46">
        <v>2026</v>
      </c>
      <c r="O118" s="187">
        <f t="shared" si="18"/>
        <v>403400</v>
      </c>
      <c r="P118" s="187"/>
      <c r="Q118" s="187"/>
      <c r="R118" s="86"/>
      <c r="S118" s="160"/>
      <c r="T118" s="187">
        <v>403400</v>
      </c>
      <c r="U118" s="86"/>
      <c r="V118" s="13"/>
      <c r="W118" s="187"/>
      <c r="X118" s="12"/>
      <c r="Y118" s="187">
        <f t="shared" si="20"/>
        <v>0</v>
      </c>
      <c r="Z118" s="187">
        <f t="shared" si="21"/>
        <v>403400</v>
      </c>
      <c r="AA118" s="12"/>
      <c r="AB118" s="11"/>
    </row>
    <row r="119" spans="1:28" ht="23" x14ac:dyDescent="0.25">
      <c r="A119" s="11" t="s">
        <v>91</v>
      </c>
      <c r="B119" s="11" t="s">
        <v>149</v>
      </c>
      <c r="C119" s="11" t="s">
        <v>706</v>
      </c>
      <c r="D119" s="11" t="s">
        <v>326</v>
      </c>
      <c r="E119" s="19">
        <v>45301</v>
      </c>
      <c r="F119" s="11" t="s">
        <v>822</v>
      </c>
      <c r="G119" s="13" t="s">
        <v>58</v>
      </c>
      <c r="H119" s="11">
        <v>341</v>
      </c>
      <c r="I119" s="13" t="s">
        <v>324</v>
      </c>
      <c r="J119" s="11">
        <v>390</v>
      </c>
      <c r="K119" s="13" t="s">
        <v>325</v>
      </c>
      <c r="L119" s="11" t="s">
        <v>116</v>
      </c>
      <c r="M119" s="11" t="s">
        <v>323</v>
      </c>
      <c r="N119" s="46">
        <v>2024</v>
      </c>
      <c r="O119" s="187">
        <f t="shared" si="18"/>
        <v>17500</v>
      </c>
      <c r="P119" s="187"/>
      <c r="Q119" s="187"/>
      <c r="R119" s="86">
        <v>17500</v>
      </c>
      <c r="S119" s="160"/>
      <c r="T119" s="187"/>
      <c r="U119" s="86">
        <f>'ЕП п.4'!F6</f>
        <v>0</v>
      </c>
      <c r="V119" s="13"/>
      <c r="W119" s="187">
        <f>'ЕП п.4'!H6</f>
        <v>0</v>
      </c>
      <c r="X119" s="12">
        <f>'ЕП п.4'!I6</f>
        <v>0</v>
      </c>
      <c r="Y119" s="187">
        <f t="shared" si="20"/>
        <v>0</v>
      </c>
      <c r="Z119" s="187">
        <f t="shared" si="21"/>
        <v>17500</v>
      </c>
      <c r="AA119" s="12"/>
      <c r="AB119" s="11"/>
    </row>
    <row r="120" spans="1:28" ht="23" x14ac:dyDescent="0.25">
      <c r="A120" s="11" t="s">
        <v>91</v>
      </c>
      <c r="B120" s="11" t="s">
        <v>149</v>
      </c>
      <c r="C120" s="11" t="s">
        <v>706</v>
      </c>
      <c r="D120" s="11" t="s">
        <v>327</v>
      </c>
      <c r="E120" s="19">
        <v>45301</v>
      </c>
      <c r="F120" s="11" t="s">
        <v>823</v>
      </c>
      <c r="G120" s="13" t="s">
        <v>58</v>
      </c>
      <c r="H120" s="11">
        <v>341</v>
      </c>
      <c r="I120" s="13" t="s">
        <v>324</v>
      </c>
      <c r="J120" s="11">
        <v>390</v>
      </c>
      <c r="K120" s="13" t="s">
        <v>325</v>
      </c>
      <c r="L120" s="11" t="s">
        <v>116</v>
      </c>
      <c r="M120" s="11" t="s">
        <v>323</v>
      </c>
      <c r="N120" s="46">
        <v>2025</v>
      </c>
      <c r="O120" s="187">
        <f t="shared" si="18"/>
        <v>17500</v>
      </c>
      <c r="P120" s="187"/>
      <c r="Q120" s="187"/>
      <c r="R120" s="86"/>
      <c r="S120" s="160">
        <v>17500</v>
      </c>
      <c r="T120" s="187"/>
      <c r="U120" s="86"/>
      <c r="V120" s="13"/>
      <c r="W120" s="187"/>
      <c r="X120" s="12"/>
      <c r="Y120" s="187">
        <f t="shared" si="20"/>
        <v>0</v>
      </c>
      <c r="Z120" s="187">
        <f t="shared" si="21"/>
        <v>17500</v>
      </c>
      <c r="AA120" s="12"/>
      <c r="AB120" s="11"/>
    </row>
    <row r="121" spans="1:28" ht="23" x14ac:dyDescent="0.25">
      <c r="A121" s="11" t="s">
        <v>91</v>
      </c>
      <c r="B121" s="11" t="s">
        <v>149</v>
      </c>
      <c r="C121" s="11" t="s">
        <v>706</v>
      </c>
      <c r="D121" s="25" t="s">
        <v>707</v>
      </c>
      <c r="E121" s="19">
        <v>45301</v>
      </c>
      <c r="F121" s="11" t="s">
        <v>824</v>
      </c>
      <c r="G121" s="13" t="s">
        <v>58</v>
      </c>
      <c r="H121" s="11">
        <v>341</v>
      </c>
      <c r="I121" s="13" t="s">
        <v>324</v>
      </c>
      <c r="J121" s="11">
        <v>390</v>
      </c>
      <c r="K121" s="13" t="s">
        <v>325</v>
      </c>
      <c r="L121" s="11" t="s">
        <v>116</v>
      </c>
      <c r="M121" s="11" t="s">
        <v>323</v>
      </c>
      <c r="N121" s="46">
        <v>2026</v>
      </c>
      <c r="O121" s="187">
        <f t="shared" si="18"/>
        <v>17500</v>
      </c>
      <c r="P121" s="187"/>
      <c r="Q121" s="187"/>
      <c r="R121" s="86"/>
      <c r="S121" s="160"/>
      <c r="T121" s="187">
        <v>17500</v>
      </c>
      <c r="U121" s="86"/>
      <c r="V121" s="13"/>
      <c r="W121" s="187"/>
      <c r="X121" s="12"/>
      <c r="Y121" s="187">
        <f t="shared" si="20"/>
        <v>0</v>
      </c>
      <c r="Z121" s="187">
        <f t="shared" si="21"/>
        <v>17500</v>
      </c>
      <c r="AA121" s="12"/>
      <c r="AB121" s="11"/>
    </row>
    <row r="122" spans="1:28" ht="23" x14ac:dyDescent="0.25">
      <c r="A122" s="11" t="s">
        <v>91</v>
      </c>
      <c r="B122" s="11" t="s">
        <v>396</v>
      </c>
      <c r="C122" s="11" t="s">
        <v>706</v>
      </c>
      <c r="D122" s="273" t="s">
        <v>712</v>
      </c>
      <c r="E122" s="19">
        <v>45301</v>
      </c>
      <c r="F122" s="11" t="s">
        <v>822</v>
      </c>
      <c r="G122" s="13" t="s">
        <v>194</v>
      </c>
      <c r="H122" s="11">
        <v>341</v>
      </c>
      <c r="I122" s="13" t="s">
        <v>711</v>
      </c>
      <c r="J122" s="11">
        <v>390</v>
      </c>
      <c r="K122" s="13" t="s">
        <v>325</v>
      </c>
      <c r="L122" s="11" t="s">
        <v>116</v>
      </c>
      <c r="M122" s="11" t="s">
        <v>710</v>
      </c>
      <c r="N122" s="46">
        <v>2024</v>
      </c>
      <c r="O122" s="187">
        <f t="shared" si="18"/>
        <v>26600</v>
      </c>
      <c r="P122" s="187"/>
      <c r="Q122" s="187"/>
      <c r="R122" s="86">
        <v>26600</v>
      </c>
      <c r="S122" s="160"/>
      <c r="T122" s="187"/>
      <c r="U122" s="86">
        <f>'ЕП п.4'!F7</f>
        <v>0</v>
      </c>
      <c r="V122" s="13"/>
      <c r="W122" s="187">
        <f>'ЕП п.4'!H7</f>
        <v>0</v>
      </c>
      <c r="X122" s="12">
        <f>'ЕП п.4'!I7</f>
        <v>0</v>
      </c>
      <c r="Y122" s="187">
        <f t="shared" si="20"/>
        <v>0</v>
      </c>
      <c r="Z122" s="187">
        <f t="shared" si="21"/>
        <v>26600</v>
      </c>
      <c r="AA122" s="12"/>
      <c r="AB122" s="11"/>
    </row>
    <row r="123" spans="1:28" ht="23" x14ac:dyDescent="0.25">
      <c r="A123" s="11" t="s">
        <v>118</v>
      </c>
      <c r="B123" s="11" t="s">
        <v>144</v>
      </c>
      <c r="C123" s="11" t="s">
        <v>119</v>
      </c>
      <c r="D123" s="25" t="s">
        <v>319</v>
      </c>
      <c r="E123" s="19">
        <v>45301</v>
      </c>
      <c r="F123" s="19" t="s">
        <v>167</v>
      </c>
      <c r="G123" s="13" t="s">
        <v>120</v>
      </c>
      <c r="H123" s="11">
        <v>343</v>
      </c>
      <c r="I123" s="13" t="s">
        <v>121</v>
      </c>
      <c r="J123" s="11">
        <v>360</v>
      </c>
      <c r="K123" s="13" t="s">
        <v>318</v>
      </c>
      <c r="L123" s="11" t="s">
        <v>228</v>
      </c>
      <c r="M123" s="11" t="s">
        <v>122</v>
      </c>
      <c r="N123" s="46">
        <v>2024</v>
      </c>
      <c r="O123" s="187">
        <f t="shared" ref="O123:O124" si="22">SUM(P123:T123)</f>
        <v>20600000</v>
      </c>
      <c r="P123" s="187"/>
      <c r="Q123" s="187"/>
      <c r="R123" s="86">
        <v>20600000</v>
      </c>
      <c r="S123" s="160"/>
      <c r="T123" s="187"/>
      <c r="U123" s="86"/>
      <c r="V123" s="13"/>
      <c r="W123" s="187">
        <f>ЕП!D64</f>
        <v>0</v>
      </c>
      <c r="X123" s="12" t="s">
        <v>389</v>
      </c>
      <c r="Y123" s="187"/>
      <c r="Z123" s="187">
        <f t="shared" si="21"/>
        <v>20600000</v>
      </c>
      <c r="AA123" s="12"/>
      <c r="AB123" s="11"/>
    </row>
    <row r="124" spans="1:28" ht="34.5" x14ac:dyDescent="0.25">
      <c r="A124" s="11" t="s">
        <v>118</v>
      </c>
      <c r="B124" s="11" t="s">
        <v>144</v>
      </c>
      <c r="C124" s="11" t="s">
        <v>119</v>
      </c>
      <c r="D124" s="25" t="s">
        <v>669</v>
      </c>
      <c r="E124" s="19">
        <v>45258</v>
      </c>
      <c r="F124" s="19" t="s">
        <v>167</v>
      </c>
      <c r="G124" s="13" t="s">
        <v>120</v>
      </c>
      <c r="H124" s="11">
        <v>343</v>
      </c>
      <c r="I124" s="13" t="s">
        <v>121</v>
      </c>
      <c r="J124" s="11">
        <v>360</v>
      </c>
      <c r="K124" s="13" t="s">
        <v>318</v>
      </c>
      <c r="L124" s="11" t="s">
        <v>228</v>
      </c>
      <c r="M124" s="11" t="s">
        <v>122</v>
      </c>
      <c r="N124" s="46">
        <v>2023</v>
      </c>
      <c r="O124" s="187">
        <f t="shared" si="22"/>
        <v>11400000</v>
      </c>
      <c r="P124" s="187"/>
      <c r="Q124" s="187"/>
      <c r="R124" s="86">
        <v>11400000</v>
      </c>
      <c r="S124" s="160"/>
      <c r="T124" s="187"/>
      <c r="U124" s="86">
        <f>ЕП!D68</f>
        <v>11400000</v>
      </c>
      <c r="V124" s="13"/>
      <c r="W124" s="187">
        <f>ЕП!D68</f>
        <v>11400000</v>
      </c>
      <c r="X124" s="12" t="str">
        <f>ЕП!L68</f>
        <v>№ 2324177300052000000000000/34520123/045481/1 от 29/12/2023</v>
      </c>
      <c r="Y124" s="187">
        <f>U124-W124</f>
        <v>0</v>
      </c>
      <c r="Z124" s="187">
        <f t="shared" si="21"/>
        <v>0</v>
      </c>
      <c r="AA124" s="12"/>
      <c r="AB124" s="11"/>
    </row>
    <row r="125" spans="1:28" ht="23" x14ac:dyDescent="0.25">
      <c r="A125" s="11" t="s">
        <v>118</v>
      </c>
      <c r="B125" s="11" t="s">
        <v>144</v>
      </c>
      <c r="C125" s="11" t="s">
        <v>119</v>
      </c>
      <c r="D125" s="25" t="s">
        <v>670</v>
      </c>
      <c r="E125" s="19">
        <v>45301</v>
      </c>
      <c r="F125" s="19" t="s">
        <v>167</v>
      </c>
      <c r="G125" s="13" t="s">
        <v>120</v>
      </c>
      <c r="H125" s="11">
        <v>343</v>
      </c>
      <c r="I125" s="13" t="s">
        <v>121</v>
      </c>
      <c r="J125" s="11">
        <v>360</v>
      </c>
      <c r="K125" s="13" t="s">
        <v>318</v>
      </c>
      <c r="L125" s="11" t="s">
        <v>228</v>
      </c>
      <c r="M125" s="11" t="s">
        <v>122</v>
      </c>
      <c r="N125" s="46">
        <v>2025</v>
      </c>
      <c r="O125" s="187">
        <f t="shared" si="18"/>
        <v>32000000</v>
      </c>
      <c r="P125" s="187"/>
      <c r="Q125" s="187"/>
      <c r="R125" s="86"/>
      <c r="S125" s="160">
        <v>32000000</v>
      </c>
      <c r="T125" s="187"/>
      <c r="U125" s="86"/>
      <c r="V125" s="13"/>
      <c r="W125" s="187"/>
      <c r="X125" s="12"/>
      <c r="Y125" s="187">
        <f t="shared" si="20"/>
        <v>0</v>
      </c>
      <c r="Z125" s="187">
        <f t="shared" si="21"/>
        <v>32000000</v>
      </c>
      <c r="AA125" s="12"/>
      <c r="AB125" s="11"/>
    </row>
    <row r="126" spans="1:28" ht="23" x14ac:dyDescent="0.25">
      <c r="A126" s="11" t="s">
        <v>118</v>
      </c>
      <c r="B126" s="11" t="s">
        <v>144</v>
      </c>
      <c r="C126" s="11" t="s">
        <v>119</v>
      </c>
      <c r="D126" s="25" t="s">
        <v>671</v>
      </c>
      <c r="E126" s="19">
        <v>45301</v>
      </c>
      <c r="F126" s="19" t="s">
        <v>167</v>
      </c>
      <c r="G126" s="13" t="s">
        <v>120</v>
      </c>
      <c r="H126" s="11">
        <v>343</v>
      </c>
      <c r="I126" s="13" t="s">
        <v>121</v>
      </c>
      <c r="J126" s="11">
        <v>360</v>
      </c>
      <c r="K126" s="13" t="s">
        <v>318</v>
      </c>
      <c r="L126" s="11" t="s">
        <v>228</v>
      </c>
      <c r="M126" s="11" t="s">
        <v>122</v>
      </c>
      <c r="N126" s="46">
        <v>2026</v>
      </c>
      <c r="O126" s="187">
        <f>SUM(P126:T126)</f>
        <v>32000000</v>
      </c>
      <c r="P126" s="187"/>
      <c r="Q126" s="187"/>
      <c r="R126" s="86"/>
      <c r="S126" s="160"/>
      <c r="T126" s="187">
        <v>32000000</v>
      </c>
      <c r="U126" s="86"/>
      <c r="V126" s="13"/>
      <c r="W126" s="187"/>
      <c r="X126" s="12"/>
      <c r="Y126" s="187">
        <f t="shared" si="20"/>
        <v>0</v>
      </c>
      <c r="Z126" s="187">
        <f t="shared" si="21"/>
        <v>32000000</v>
      </c>
      <c r="AA126" s="12"/>
      <c r="AB126" s="11"/>
    </row>
    <row r="127" spans="1:28" s="323" customFormat="1" ht="57.75" customHeight="1" x14ac:dyDescent="0.25">
      <c r="A127" s="313" t="s">
        <v>43</v>
      </c>
      <c r="B127" s="313" t="s">
        <v>155</v>
      </c>
      <c r="C127" s="313" t="s">
        <v>137</v>
      </c>
      <c r="D127" s="314" t="s">
        <v>138</v>
      </c>
      <c r="E127" s="315">
        <v>45145</v>
      </c>
      <c r="F127" s="313" t="s">
        <v>156</v>
      </c>
      <c r="G127" s="316" t="s">
        <v>192</v>
      </c>
      <c r="H127" s="313">
        <v>221</v>
      </c>
      <c r="I127" s="317" t="s">
        <v>307</v>
      </c>
      <c r="J127" s="317">
        <v>300</v>
      </c>
      <c r="K127" s="316" t="s">
        <v>308</v>
      </c>
      <c r="L127" s="317" t="s">
        <v>115</v>
      </c>
      <c r="M127" s="313" t="s">
        <v>309</v>
      </c>
      <c r="N127" s="318" t="s">
        <v>296</v>
      </c>
      <c r="O127" s="319">
        <f t="shared" si="18"/>
        <v>7175156.25</v>
      </c>
      <c r="P127" s="319">
        <v>2367604.16</v>
      </c>
      <c r="Q127" s="319">
        <v>2439947.9300000002</v>
      </c>
      <c r="R127" s="320">
        <v>2367604.16</v>
      </c>
      <c r="S127" s="321"/>
      <c r="T127" s="319"/>
      <c r="U127" s="320">
        <f>O127</f>
        <v>7175156.25</v>
      </c>
      <c r="V127" s="316"/>
      <c r="W127" s="319">
        <f>ЕП!D32</f>
        <v>7175156.25</v>
      </c>
      <c r="X127" s="317" t="s">
        <v>389</v>
      </c>
      <c r="Y127" s="319"/>
      <c r="Z127" s="319">
        <f t="shared" si="21"/>
        <v>0</v>
      </c>
      <c r="AA127" s="317"/>
      <c r="AB127" s="322" t="s">
        <v>310</v>
      </c>
    </row>
    <row r="128" spans="1:28" ht="57.5" x14ac:dyDescent="0.25">
      <c r="A128" s="11" t="s">
        <v>166</v>
      </c>
      <c r="B128" s="232" t="s">
        <v>397</v>
      </c>
      <c r="C128" s="11" t="s">
        <v>316</v>
      </c>
      <c r="D128" s="25" t="s">
        <v>213</v>
      </c>
      <c r="E128" s="19">
        <v>45301</v>
      </c>
      <c r="F128" s="11" t="s">
        <v>212</v>
      </c>
      <c r="G128" s="11" t="s">
        <v>164</v>
      </c>
      <c r="H128" s="11">
        <v>226</v>
      </c>
      <c r="I128" s="13" t="s">
        <v>190</v>
      </c>
      <c r="J128" s="11">
        <v>300</v>
      </c>
      <c r="K128" s="13" t="s">
        <v>311</v>
      </c>
      <c r="L128" s="11" t="s">
        <v>191</v>
      </c>
      <c r="M128" s="11" t="s">
        <v>312</v>
      </c>
      <c r="N128" s="46">
        <v>2024</v>
      </c>
      <c r="O128" s="187">
        <f t="shared" si="18"/>
        <v>10000</v>
      </c>
      <c r="P128" s="187"/>
      <c r="Q128" s="187"/>
      <c r="R128" s="86">
        <v>10000</v>
      </c>
      <c r="S128" s="160"/>
      <c r="T128" s="187"/>
      <c r="U128" s="264"/>
      <c r="V128" s="266"/>
      <c r="W128" s="263"/>
      <c r="X128" s="267"/>
      <c r="Y128" s="187">
        <f t="shared" si="20"/>
        <v>0</v>
      </c>
      <c r="Z128" s="187">
        <f t="shared" si="21"/>
        <v>10000</v>
      </c>
      <c r="AA128" s="267"/>
      <c r="AB128" s="234"/>
    </row>
    <row r="129" spans="1:28" ht="23" x14ac:dyDescent="0.25">
      <c r="A129" s="232" t="s">
        <v>166</v>
      </c>
      <c r="B129" s="232" t="s">
        <v>397</v>
      </c>
      <c r="C129" s="11" t="s">
        <v>316</v>
      </c>
      <c r="D129" s="26" t="s">
        <v>315</v>
      </c>
      <c r="E129" s="19">
        <v>45301</v>
      </c>
      <c r="F129" s="11" t="s">
        <v>212</v>
      </c>
      <c r="G129" s="11" t="s">
        <v>165</v>
      </c>
      <c r="H129" s="11">
        <v>226</v>
      </c>
      <c r="I129" s="13" t="s">
        <v>163</v>
      </c>
      <c r="J129" s="11">
        <v>300</v>
      </c>
      <c r="K129" s="13" t="s">
        <v>314</v>
      </c>
      <c r="L129" s="11" t="s">
        <v>191</v>
      </c>
      <c r="M129" s="11" t="s">
        <v>313</v>
      </c>
      <c r="N129" s="46">
        <v>2024</v>
      </c>
      <c r="O129" s="187">
        <f t="shared" si="18"/>
        <v>125000</v>
      </c>
      <c r="P129" s="187"/>
      <c r="Q129" s="187"/>
      <c r="R129" s="86">
        <v>125000</v>
      </c>
      <c r="S129" s="160"/>
      <c r="T129" s="187"/>
      <c r="U129" s="264"/>
      <c r="V129" s="266"/>
      <c r="W129" s="263"/>
      <c r="X129" s="267"/>
      <c r="Y129" s="187">
        <f t="shared" si="20"/>
        <v>0</v>
      </c>
      <c r="Z129" s="187">
        <f t="shared" si="21"/>
        <v>125000</v>
      </c>
      <c r="AA129" s="267"/>
      <c r="AB129" s="234"/>
    </row>
    <row r="130" spans="1:28" ht="57.5" x14ac:dyDescent="0.25">
      <c r="A130" s="11" t="s">
        <v>166</v>
      </c>
      <c r="B130" s="232" t="s">
        <v>397</v>
      </c>
      <c r="C130" s="11" t="s">
        <v>316</v>
      </c>
      <c r="D130" s="25" t="s">
        <v>214</v>
      </c>
      <c r="E130" s="19">
        <v>45301</v>
      </c>
      <c r="F130" s="11" t="s">
        <v>212</v>
      </c>
      <c r="G130" s="11" t="s">
        <v>164</v>
      </c>
      <c r="H130" s="11">
        <v>226</v>
      </c>
      <c r="I130" s="13" t="s">
        <v>190</v>
      </c>
      <c r="J130" s="11">
        <v>300</v>
      </c>
      <c r="K130" s="13" t="s">
        <v>311</v>
      </c>
      <c r="L130" s="11" t="s">
        <v>191</v>
      </c>
      <c r="M130" s="11" t="s">
        <v>312</v>
      </c>
      <c r="N130" s="46">
        <v>2025</v>
      </c>
      <c r="O130" s="187">
        <f t="shared" si="18"/>
        <v>20000</v>
      </c>
      <c r="P130" s="187"/>
      <c r="Q130" s="187"/>
      <c r="R130" s="86"/>
      <c r="S130" s="160">
        <v>20000</v>
      </c>
      <c r="T130" s="187"/>
      <c r="U130" s="264"/>
      <c r="V130" s="266"/>
      <c r="W130" s="263"/>
      <c r="X130" s="267"/>
      <c r="Y130" s="187">
        <f t="shared" si="20"/>
        <v>0</v>
      </c>
      <c r="Z130" s="187">
        <f t="shared" si="21"/>
        <v>20000</v>
      </c>
      <c r="AA130" s="267"/>
      <c r="AB130" s="234"/>
    </row>
    <row r="131" spans="1:28" ht="23" x14ac:dyDescent="0.25">
      <c r="A131" s="232" t="s">
        <v>166</v>
      </c>
      <c r="B131" s="232" t="s">
        <v>397</v>
      </c>
      <c r="C131" s="11" t="s">
        <v>316</v>
      </c>
      <c r="D131" s="26" t="s">
        <v>215</v>
      </c>
      <c r="E131" s="19">
        <v>45301</v>
      </c>
      <c r="F131" s="11" t="s">
        <v>212</v>
      </c>
      <c r="G131" s="11" t="s">
        <v>165</v>
      </c>
      <c r="H131" s="11">
        <v>226</v>
      </c>
      <c r="I131" s="13" t="s">
        <v>163</v>
      </c>
      <c r="J131" s="11">
        <v>300</v>
      </c>
      <c r="K131" s="13" t="s">
        <v>314</v>
      </c>
      <c r="L131" s="11" t="s">
        <v>191</v>
      </c>
      <c r="M131" s="11" t="s">
        <v>313</v>
      </c>
      <c r="N131" s="46">
        <v>2025</v>
      </c>
      <c r="O131" s="187">
        <f t="shared" si="18"/>
        <v>250000</v>
      </c>
      <c r="P131" s="187"/>
      <c r="Q131" s="187"/>
      <c r="R131" s="86"/>
      <c r="S131" s="160">
        <v>250000</v>
      </c>
      <c r="T131" s="187"/>
      <c r="U131" s="264"/>
      <c r="V131" s="266"/>
      <c r="W131" s="263"/>
      <c r="X131" s="267"/>
      <c r="Y131" s="187">
        <f t="shared" si="20"/>
        <v>0</v>
      </c>
      <c r="Z131" s="187">
        <f t="shared" si="21"/>
        <v>250000</v>
      </c>
      <c r="AA131" s="267"/>
      <c r="AB131" s="234"/>
    </row>
    <row r="132" spans="1:28" ht="57.5" x14ac:dyDescent="0.25">
      <c r="A132" s="232" t="s">
        <v>166</v>
      </c>
      <c r="B132" s="232" t="s">
        <v>397</v>
      </c>
      <c r="C132" s="11" t="s">
        <v>316</v>
      </c>
      <c r="D132" s="26" t="s">
        <v>698</v>
      </c>
      <c r="E132" s="19">
        <v>45301</v>
      </c>
      <c r="F132" s="11" t="s">
        <v>212</v>
      </c>
      <c r="G132" s="11" t="s">
        <v>164</v>
      </c>
      <c r="H132" s="11">
        <v>226</v>
      </c>
      <c r="I132" s="13" t="s">
        <v>190</v>
      </c>
      <c r="J132" s="11">
        <v>300</v>
      </c>
      <c r="K132" s="13" t="s">
        <v>311</v>
      </c>
      <c r="L132" s="11" t="s">
        <v>191</v>
      </c>
      <c r="M132" s="11" t="s">
        <v>312</v>
      </c>
      <c r="N132" s="46">
        <v>2026</v>
      </c>
      <c r="O132" s="187">
        <f t="shared" si="18"/>
        <v>20000</v>
      </c>
      <c r="P132" s="187"/>
      <c r="Q132" s="187"/>
      <c r="R132" s="86"/>
      <c r="S132" s="160"/>
      <c r="T132" s="187">
        <v>20000</v>
      </c>
      <c r="U132" s="264"/>
      <c r="V132" s="266"/>
      <c r="W132" s="263"/>
      <c r="X132" s="267"/>
      <c r="Y132" s="187">
        <f t="shared" si="20"/>
        <v>0</v>
      </c>
      <c r="Z132" s="187">
        <f t="shared" si="21"/>
        <v>20000</v>
      </c>
      <c r="AA132" s="267"/>
      <c r="AB132" s="234"/>
    </row>
    <row r="133" spans="1:28" ht="23" x14ac:dyDescent="0.25">
      <c r="A133" s="232" t="s">
        <v>166</v>
      </c>
      <c r="B133" s="232" t="s">
        <v>397</v>
      </c>
      <c r="C133" s="11" t="s">
        <v>316</v>
      </c>
      <c r="D133" s="282" t="s">
        <v>700</v>
      </c>
      <c r="E133" s="19">
        <v>45301</v>
      </c>
      <c r="F133" s="11" t="s">
        <v>212</v>
      </c>
      <c r="G133" s="11" t="s">
        <v>165</v>
      </c>
      <c r="H133" s="11">
        <v>226</v>
      </c>
      <c r="I133" s="13" t="s">
        <v>163</v>
      </c>
      <c r="J133" s="11">
        <v>300</v>
      </c>
      <c r="K133" s="13" t="s">
        <v>314</v>
      </c>
      <c r="L133" s="11" t="s">
        <v>191</v>
      </c>
      <c r="M133" s="11" t="s">
        <v>699</v>
      </c>
      <c r="N133" s="46">
        <v>2026</v>
      </c>
      <c r="O133" s="187">
        <f t="shared" si="18"/>
        <v>250000</v>
      </c>
      <c r="P133" s="187"/>
      <c r="Q133" s="187"/>
      <c r="R133" s="86"/>
      <c r="S133" s="160"/>
      <c r="T133" s="187">
        <v>250000</v>
      </c>
      <c r="U133" s="264"/>
      <c r="V133" s="266"/>
      <c r="W133" s="263"/>
      <c r="X133" s="267"/>
      <c r="Y133" s="187">
        <f t="shared" si="20"/>
        <v>0</v>
      </c>
      <c r="Z133" s="187">
        <f t="shared" si="21"/>
        <v>250000</v>
      </c>
      <c r="AA133" s="267"/>
      <c r="AB133" s="234"/>
    </row>
    <row r="134" spans="1:28" ht="23" x14ac:dyDescent="0.25">
      <c r="A134" s="232" t="s">
        <v>73</v>
      </c>
      <c r="B134" s="232" t="s">
        <v>146</v>
      </c>
      <c r="C134" s="232" t="s">
        <v>205</v>
      </c>
      <c r="D134" s="26" t="s">
        <v>354</v>
      </c>
      <c r="E134" s="19">
        <v>45301</v>
      </c>
      <c r="F134" s="11" t="s">
        <v>763</v>
      </c>
      <c r="G134" s="13" t="s">
        <v>55</v>
      </c>
      <c r="H134" s="11">
        <v>349</v>
      </c>
      <c r="I134" s="13" t="s">
        <v>225</v>
      </c>
      <c r="J134" s="11">
        <v>390</v>
      </c>
      <c r="K134" s="13" t="s">
        <v>86</v>
      </c>
      <c r="L134" s="11" t="s">
        <v>36</v>
      </c>
      <c r="M134" s="11" t="s">
        <v>353</v>
      </c>
      <c r="N134" s="46">
        <v>2024</v>
      </c>
      <c r="O134" s="187">
        <f t="shared" si="18"/>
        <v>201700</v>
      </c>
      <c r="P134" s="187"/>
      <c r="Q134" s="187"/>
      <c r="R134" s="86">
        <v>201700</v>
      </c>
      <c r="S134" s="160"/>
      <c r="T134" s="187"/>
      <c r="U134" s="86"/>
      <c r="V134" s="13"/>
      <c r="W134" s="187"/>
      <c r="X134" s="12"/>
      <c r="Y134" s="187">
        <f t="shared" si="20"/>
        <v>0</v>
      </c>
      <c r="Z134" s="187">
        <f t="shared" si="21"/>
        <v>201700</v>
      </c>
      <c r="AA134" s="12"/>
      <c r="AB134" s="11"/>
    </row>
    <row r="135" spans="1:28" ht="23" x14ac:dyDescent="0.25">
      <c r="A135" s="232" t="s">
        <v>73</v>
      </c>
      <c r="B135" s="232" t="s">
        <v>146</v>
      </c>
      <c r="C135" s="232" t="s">
        <v>205</v>
      </c>
      <c r="D135" s="26" t="s">
        <v>355</v>
      </c>
      <c r="E135" s="19">
        <v>45301</v>
      </c>
      <c r="F135" s="11" t="s">
        <v>764</v>
      </c>
      <c r="G135" s="13" t="s">
        <v>55</v>
      </c>
      <c r="H135" s="11">
        <v>349</v>
      </c>
      <c r="I135" s="13" t="s">
        <v>225</v>
      </c>
      <c r="J135" s="11">
        <v>390</v>
      </c>
      <c r="K135" s="13" t="s">
        <v>86</v>
      </c>
      <c r="L135" s="11" t="s">
        <v>36</v>
      </c>
      <c r="M135" s="11" t="s">
        <v>353</v>
      </c>
      <c r="N135" s="46">
        <v>2025</v>
      </c>
      <c r="O135" s="187">
        <f t="shared" si="18"/>
        <v>201700</v>
      </c>
      <c r="P135" s="187"/>
      <c r="Q135" s="187"/>
      <c r="R135" s="86"/>
      <c r="S135" s="160">
        <v>201700</v>
      </c>
      <c r="T135" s="187"/>
      <c r="U135" s="86"/>
      <c r="V135" s="13"/>
      <c r="W135" s="187"/>
      <c r="X135" s="12"/>
      <c r="Y135" s="187">
        <f t="shared" si="20"/>
        <v>0</v>
      </c>
      <c r="Z135" s="187">
        <f t="shared" si="21"/>
        <v>201700</v>
      </c>
      <c r="AA135" s="12"/>
      <c r="AB135" s="11"/>
    </row>
    <row r="136" spans="1:28" ht="23" x14ac:dyDescent="0.25">
      <c r="A136" s="232" t="s">
        <v>73</v>
      </c>
      <c r="B136" s="232" t="s">
        <v>146</v>
      </c>
      <c r="C136" s="232" t="s">
        <v>205</v>
      </c>
      <c r="D136" s="26" t="s">
        <v>705</v>
      </c>
      <c r="E136" s="19">
        <v>45301</v>
      </c>
      <c r="F136" s="11" t="s">
        <v>765</v>
      </c>
      <c r="G136" s="13" t="s">
        <v>55</v>
      </c>
      <c r="H136" s="11">
        <v>349</v>
      </c>
      <c r="I136" s="13" t="s">
        <v>225</v>
      </c>
      <c r="J136" s="11">
        <v>390</v>
      </c>
      <c r="K136" s="13" t="s">
        <v>86</v>
      </c>
      <c r="L136" s="11" t="s">
        <v>36</v>
      </c>
      <c r="M136" s="11" t="s">
        <v>353</v>
      </c>
      <c r="N136" s="46">
        <v>2026</v>
      </c>
      <c r="O136" s="187">
        <f t="shared" si="18"/>
        <v>201700</v>
      </c>
      <c r="P136" s="187"/>
      <c r="Q136" s="187"/>
      <c r="R136" s="86"/>
      <c r="S136" s="160"/>
      <c r="T136" s="187">
        <v>201700</v>
      </c>
      <c r="U136" s="86"/>
      <c r="V136" s="13"/>
      <c r="W136" s="187"/>
      <c r="X136" s="12"/>
      <c r="Y136" s="187">
        <f t="shared" si="20"/>
        <v>0</v>
      </c>
      <c r="Z136" s="187">
        <f t="shared" si="21"/>
        <v>201700</v>
      </c>
      <c r="AA136" s="12"/>
      <c r="AB136" s="11"/>
    </row>
    <row r="137" spans="1:28" ht="23" x14ac:dyDescent="0.25">
      <c r="A137" s="232" t="s">
        <v>73</v>
      </c>
      <c r="B137" s="232" t="s">
        <v>146</v>
      </c>
      <c r="C137" s="232" t="s">
        <v>205</v>
      </c>
      <c r="D137" s="26" t="s">
        <v>357</v>
      </c>
      <c r="E137" s="19">
        <v>45301</v>
      </c>
      <c r="F137" s="11" t="s">
        <v>760</v>
      </c>
      <c r="G137" s="13" t="s">
        <v>55</v>
      </c>
      <c r="H137" s="11">
        <v>310</v>
      </c>
      <c r="I137" s="13" t="s">
        <v>186</v>
      </c>
      <c r="J137" s="11">
        <v>390</v>
      </c>
      <c r="K137" s="13" t="s">
        <v>470</v>
      </c>
      <c r="L137" s="11" t="s">
        <v>36</v>
      </c>
      <c r="M137" s="11" t="s">
        <v>356</v>
      </c>
      <c r="N137" s="46">
        <v>2024</v>
      </c>
      <c r="O137" s="187">
        <f t="shared" si="18"/>
        <v>550000</v>
      </c>
      <c r="P137" s="187"/>
      <c r="Q137" s="187"/>
      <c r="R137" s="86">
        <v>550000</v>
      </c>
      <c r="S137" s="160"/>
      <c r="T137" s="187"/>
      <c r="U137" s="86"/>
      <c r="V137" s="13"/>
      <c r="W137" s="187"/>
      <c r="X137" s="12"/>
      <c r="Y137" s="187">
        <f t="shared" si="20"/>
        <v>0</v>
      </c>
      <c r="Z137" s="187">
        <f t="shared" si="21"/>
        <v>550000</v>
      </c>
      <c r="AA137" s="12"/>
      <c r="AB137" s="11"/>
    </row>
    <row r="138" spans="1:28" ht="23" x14ac:dyDescent="0.25">
      <c r="A138" s="232" t="s">
        <v>73</v>
      </c>
      <c r="B138" s="232" t="s">
        <v>146</v>
      </c>
      <c r="C138" s="232" t="s">
        <v>205</v>
      </c>
      <c r="D138" s="26" t="s">
        <v>358</v>
      </c>
      <c r="E138" s="19">
        <v>45301</v>
      </c>
      <c r="F138" s="11" t="s">
        <v>762</v>
      </c>
      <c r="G138" s="13" t="s">
        <v>55</v>
      </c>
      <c r="H138" s="11">
        <v>310</v>
      </c>
      <c r="I138" s="13" t="s">
        <v>186</v>
      </c>
      <c r="J138" s="11">
        <v>390</v>
      </c>
      <c r="K138" s="13" t="s">
        <v>470</v>
      </c>
      <c r="L138" s="11" t="s">
        <v>36</v>
      </c>
      <c r="M138" s="11" t="s">
        <v>356</v>
      </c>
      <c r="N138" s="46">
        <v>2025</v>
      </c>
      <c r="O138" s="187">
        <f t="shared" si="18"/>
        <v>750700</v>
      </c>
      <c r="P138" s="187"/>
      <c r="Q138" s="187"/>
      <c r="R138" s="86"/>
      <c r="S138" s="160">
        <v>750700</v>
      </c>
      <c r="T138" s="187"/>
      <c r="U138" s="86"/>
      <c r="V138" s="13"/>
      <c r="W138" s="187"/>
      <c r="X138" s="12"/>
      <c r="Y138" s="187">
        <f t="shared" si="20"/>
        <v>0</v>
      </c>
      <c r="Z138" s="187">
        <f t="shared" si="21"/>
        <v>750700</v>
      </c>
      <c r="AA138" s="12"/>
      <c r="AB138" s="11"/>
    </row>
    <row r="139" spans="1:28" ht="23" x14ac:dyDescent="0.25">
      <c r="A139" s="232" t="s">
        <v>73</v>
      </c>
      <c r="B139" s="232" t="s">
        <v>146</v>
      </c>
      <c r="C139" s="232" t="s">
        <v>205</v>
      </c>
      <c r="D139" s="282" t="s">
        <v>701</v>
      </c>
      <c r="E139" s="19">
        <v>45301</v>
      </c>
      <c r="F139" s="11" t="s">
        <v>761</v>
      </c>
      <c r="G139" s="13" t="s">
        <v>55</v>
      </c>
      <c r="H139" s="11">
        <v>310</v>
      </c>
      <c r="I139" s="13" t="s">
        <v>186</v>
      </c>
      <c r="J139" s="11">
        <v>390</v>
      </c>
      <c r="K139" s="13" t="s">
        <v>470</v>
      </c>
      <c r="L139" s="11" t="s">
        <v>36</v>
      </c>
      <c r="M139" s="11" t="s">
        <v>356</v>
      </c>
      <c r="N139" s="46">
        <v>2026</v>
      </c>
      <c r="O139" s="187">
        <f t="shared" si="18"/>
        <v>750700</v>
      </c>
      <c r="P139" s="187"/>
      <c r="Q139" s="187"/>
      <c r="R139" s="86"/>
      <c r="S139" s="160"/>
      <c r="T139" s="187">
        <v>750700</v>
      </c>
      <c r="U139" s="86"/>
      <c r="V139" s="13"/>
      <c r="W139" s="187"/>
      <c r="X139" s="12"/>
      <c r="Y139" s="187">
        <f t="shared" si="20"/>
        <v>0</v>
      </c>
      <c r="Z139" s="187">
        <f t="shared" si="21"/>
        <v>750700</v>
      </c>
      <c r="AA139" s="12"/>
      <c r="AB139" s="11"/>
    </row>
    <row r="140" spans="1:28" ht="23" x14ac:dyDescent="0.25">
      <c r="A140" s="232" t="s">
        <v>73</v>
      </c>
      <c r="B140" s="232" t="s">
        <v>146</v>
      </c>
      <c r="C140" s="232" t="s">
        <v>205</v>
      </c>
      <c r="D140" s="26" t="s">
        <v>702</v>
      </c>
      <c r="E140" s="19">
        <v>45301</v>
      </c>
      <c r="F140" s="11" t="s">
        <v>766</v>
      </c>
      <c r="G140" s="13" t="s">
        <v>55</v>
      </c>
      <c r="H140" s="11">
        <v>310</v>
      </c>
      <c r="I140" s="13" t="s">
        <v>703</v>
      </c>
      <c r="J140" s="11">
        <v>390</v>
      </c>
      <c r="K140" s="13" t="s">
        <v>470</v>
      </c>
      <c r="L140" s="11" t="s">
        <v>36</v>
      </c>
      <c r="M140" s="11" t="s">
        <v>704</v>
      </c>
      <c r="N140" s="46">
        <v>2024</v>
      </c>
      <c r="O140" s="187">
        <f t="shared" si="18"/>
        <v>200000</v>
      </c>
      <c r="P140" s="187"/>
      <c r="Q140" s="187"/>
      <c r="R140" s="86">
        <v>200000</v>
      </c>
      <c r="S140" s="160"/>
      <c r="T140" s="187"/>
      <c r="U140" s="86"/>
      <c r="V140" s="13"/>
      <c r="W140" s="187"/>
      <c r="X140" s="12"/>
      <c r="Y140" s="187">
        <f t="shared" si="20"/>
        <v>0</v>
      </c>
      <c r="Z140" s="187">
        <f t="shared" si="21"/>
        <v>200000</v>
      </c>
      <c r="AA140" s="12"/>
      <c r="AB140" s="11"/>
    </row>
    <row r="141" spans="1:28" s="311" customFormat="1" ht="23" x14ac:dyDescent="0.25">
      <c r="A141" s="303" t="s">
        <v>43</v>
      </c>
      <c r="B141" s="303" t="s">
        <v>155</v>
      </c>
      <c r="C141" s="303" t="s">
        <v>137</v>
      </c>
      <c r="D141" s="303" t="s">
        <v>415</v>
      </c>
      <c r="E141" s="304">
        <v>45029</v>
      </c>
      <c r="F141" s="305" t="s">
        <v>450</v>
      </c>
      <c r="G141" s="303" t="s">
        <v>416</v>
      </c>
      <c r="H141" s="303">
        <v>221</v>
      </c>
      <c r="I141" s="305" t="s">
        <v>417</v>
      </c>
      <c r="J141" s="303">
        <v>300</v>
      </c>
      <c r="K141" s="305" t="s">
        <v>445</v>
      </c>
      <c r="L141" s="303" t="s">
        <v>36</v>
      </c>
      <c r="M141" s="303" t="s">
        <v>418</v>
      </c>
      <c r="N141" s="306">
        <v>2023</v>
      </c>
      <c r="O141" s="307">
        <f t="shared" si="18"/>
        <v>1300000</v>
      </c>
      <c r="P141" s="307"/>
      <c r="Q141" s="307">
        <v>1115000</v>
      </c>
      <c r="R141" s="308">
        <v>185000</v>
      </c>
      <c r="S141" s="309"/>
      <c r="T141" s="307"/>
      <c r="U141" s="308">
        <f>РАЗМЕЩЕНИЯ!G12</f>
        <v>1300000</v>
      </c>
      <c r="V141" s="305" t="s">
        <v>464</v>
      </c>
      <c r="W141" s="307">
        <f>РАЗМЕЩЕНИЯ!L12</f>
        <v>1300000</v>
      </c>
      <c r="X141" s="310" t="str">
        <f>РАЗМЕЩЕНИЯ!N12</f>
        <v>0172100010123000061/2023 от 29.05.2023</v>
      </c>
      <c r="Y141" s="307">
        <f t="shared" si="20"/>
        <v>0</v>
      </c>
      <c r="Z141" s="307">
        <f t="shared" si="21"/>
        <v>0</v>
      </c>
      <c r="AA141" s="310" t="str">
        <f>РАЗМЕЩЕНИЯ!F12</f>
        <v>-</v>
      </c>
      <c r="AB141" s="303"/>
    </row>
    <row r="142" spans="1:28" s="311" customFormat="1" ht="46" x14ac:dyDescent="0.25">
      <c r="A142" s="303" t="s">
        <v>43</v>
      </c>
      <c r="B142" s="303" t="s">
        <v>155</v>
      </c>
      <c r="C142" s="303" t="s">
        <v>137</v>
      </c>
      <c r="D142" s="303" t="s">
        <v>419</v>
      </c>
      <c r="E142" s="304">
        <v>45029</v>
      </c>
      <c r="F142" s="305" t="s">
        <v>451</v>
      </c>
      <c r="G142" s="303" t="s">
        <v>416</v>
      </c>
      <c r="H142" s="303">
        <v>221</v>
      </c>
      <c r="I142" s="305" t="s">
        <v>307</v>
      </c>
      <c r="J142" s="303">
        <v>300</v>
      </c>
      <c r="K142" s="305" t="s">
        <v>308</v>
      </c>
      <c r="L142" s="303" t="s">
        <v>36</v>
      </c>
      <c r="M142" s="303" t="s">
        <v>309</v>
      </c>
      <c r="N142" s="306">
        <v>2023</v>
      </c>
      <c r="O142" s="307">
        <f t="shared" si="18"/>
        <v>63000</v>
      </c>
      <c r="P142" s="307"/>
      <c r="Q142" s="307">
        <v>54000</v>
      </c>
      <c r="R142" s="308">
        <v>9000</v>
      </c>
      <c r="S142" s="309"/>
      <c r="T142" s="307"/>
      <c r="U142" s="308">
        <f>РАЗМЕЩЕНИЯ!G11</f>
        <v>63000</v>
      </c>
      <c r="V142" s="305" t="s">
        <v>462</v>
      </c>
      <c r="W142" s="307">
        <f>РАЗМЕЩЕНИЯ!L11</f>
        <v>63000</v>
      </c>
      <c r="X142" s="310" t="str">
        <f>РАЗМЕЩЕНИЯ!N11</f>
        <v>0172100010123000048/2023 от 16.05.2023</v>
      </c>
      <c r="Y142" s="307">
        <f t="shared" si="20"/>
        <v>0</v>
      </c>
      <c r="Z142" s="307">
        <f t="shared" si="21"/>
        <v>0</v>
      </c>
      <c r="AA142" s="179" t="str">
        <f>РАЗМЕЩЕНИЯ!F11</f>
        <v>-</v>
      </c>
      <c r="AB142" s="303"/>
    </row>
    <row r="143" spans="1:28" s="311" customFormat="1" ht="57.5" x14ac:dyDescent="0.25">
      <c r="A143" s="303" t="s">
        <v>43</v>
      </c>
      <c r="B143" s="303" t="s">
        <v>155</v>
      </c>
      <c r="C143" s="303" t="s">
        <v>137</v>
      </c>
      <c r="D143" s="303" t="s">
        <v>422</v>
      </c>
      <c r="E143" s="304">
        <v>45029</v>
      </c>
      <c r="F143" s="305" t="s">
        <v>452</v>
      </c>
      <c r="G143" s="303" t="s">
        <v>416</v>
      </c>
      <c r="H143" s="303">
        <v>221</v>
      </c>
      <c r="I143" s="305" t="s">
        <v>421</v>
      </c>
      <c r="J143" s="303">
        <v>300</v>
      </c>
      <c r="K143" s="305" t="s">
        <v>449</v>
      </c>
      <c r="L143" s="303" t="s">
        <v>36</v>
      </c>
      <c r="M143" s="303" t="s">
        <v>420</v>
      </c>
      <c r="N143" s="306">
        <v>2023</v>
      </c>
      <c r="O143" s="307">
        <f t="shared" si="18"/>
        <v>208000</v>
      </c>
      <c r="P143" s="307"/>
      <c r="Q143" s="307">
        <v>178500</v>
      </c>
      <c r="R143" s="308">
        <v>29500</v>
      </c>
      <c r="S143" s="309"/>
      <c r="T143" s="307"/>
      <c r="U143" s="308">
        <f>РАЗМЕЩЕНИЯ!G10</f>
        <v>208000</v>
      </c>
      <c r="V143" s="305" t="s">
        <v>460</v>
      </c>
      <c r="W143" s="307">
        <f>РАЗМЕЩЕНИЯ!L10</f>
        <v>208000</v>
      </c>
      <c r="X143" s="310" t="str">
        <f>РАЗМЕЩЕНИЯ!N10</f>
        <v>0172100010123000045/2023 от 15.05.2023</v>
      </c>
      <c r="Y143" s="307">
        <f t="shared" si="20"/>
        <v>0</v>
      </c>
      <c r="Z143" s="307">
        <f t="shared" si="21"/>
        <v>0</v>
      </c>
      <c r="AA143" s="179" t="str">
        <f>РАЗМЕЩЕНИЯ!F10</f>
        <v>-</v>
      </c>
      <c r="AB143" s="303"/>
    </row>
    <row r="144" spans="1:28" s="311" customFormat="1" ht="23" x14ac:dyDescent="0.25">
      <c r="A144" s="303" t="s">
        <v>43</v>
      </c>
      <c r="B144" s="303" t="s">
        <v>155</v>
      </c>
      <c r="C144" s="303" t="s">
        <v>137</v>
      </c>
      <c r="D144" s="303" t="s">
        <v>930</v>
      </c>
      <c r="E144" s="304">
        <v>45029</v>
      </c>
      <c r="F144" s="305" t="s">
        <v>453</v>
      </c>
      <c r="G144" s="303" t="s">
        <v>416</v>
      </c>
      <c r="H144" s="303">
        <v>221</v>
      </c>
      <c r="I144" s="305" t="s">
        <v>379</v>
      </c>
      <c r="J144" s="303">
        <v>300</v>
      </c>
      <c r="K144" s="305" t="s">
        <v>449</v>
      </c>
      <c r="L144" s="303" t="s">
        <v>36</v>
      </c>
      <c r="M144" s="303" t="s">
        <v>380</v>
      </c>
      <c r="N144" s="306">
        <v>2023</v>
      </c>
      <c r="O144" s="307">
        <f t="shared" si="18"/>
        <v>201600</v>
      </c>
      <c r="P144" s="307"/>
      <c r="Q144" s="307">
        <v>172800</v>
      </c>
      <c r="R144" s="308">
        <v>28800</v>
      </c>
      <c r="S144" s="309"/>
      <c r="T144" s="307"/>
      <c r="U144" s="308">
        <f>РАЗМЕЩЕНИЯ!G9</f>
        <v>201600</v>
      </c>
      <c r="V144" s="305" t="s">
        <v>461</v>
      </c>
      <c r="W144" s="307">
        <f>РАЗМЕЩЕНИЯ!L9</f>
        <v>201600</v>
      </c>
      <c r="X144" s="310" t="str">
        <f>РАЗМЕЩЕНИЯ!N9</f>
        <v xml:space="preserve">0172100010123000044/2023 от 15.05.2023 </v>
      </c>
      <c r="Y144" s="307">
        <f t="shared" si="20"/>
        <v>0</v>
      </c>
      <c r="Z144" s="307">
        <f t="shared" si="21"/>
        <v>0</v>
      </c>
      <c r="AA144" s="310" t="str">
        <f>РАЗМЕЩЕНИЯ!F9</f>
        <v>-</v>
      </c>
      <c r="AB144" s="303"/>
    </row>
    <row r="145" spans="1:28" s="311" customFormat="1" ht="46" x14ac:dyDescent="0.25">
      <c r="A145" s="303" t="s">
        <v>43</v>
      </c>
      <c r="B145" s="303" t="s">
        <v>155</v>
      </c>
      <c r="C145" s="303" t="s">
        <v>137</v>
      </c>
      <c r="D145" s="303" t="s">
        <v>426</v>
      </c>
      <c r="E145" s="304">
        <v>45042</v>
      </c>
      <c r="F145" s="305" t="s">
        <v>454</v>
      </c>
      <c r="G145" s="303" t="s">
        <v>416</v>
      </c>
      <c r="H145" s="303">
        <v>221</v>
      </c>
      <c r="I145" s="305" t="s">
        <v>307</v>
      </c>
      <c r="J145" s="303">
        <v>300</v>
      </c>
      <c r="K145" s="305" t="s">
        <v>308</v>
      </c>
      <c r="L145" s="303" t="s">
        <v>116</v>
      </c>
      <c r="M145" s="303" t="s">
        <v>309</v>
      </c>
      <c r="N145" s="306">
        <v>2023</v>
      </c>
      <c r="O145" s="307">
        <f t="shared" si="18"/>
        <v>30000</v>
      </c>
      <c r="P145" s="307"/>
      <c r="Q145" s="307">
        <v>26250</v>
      </c>
      <c r="R145" s="308">
        <v>3750</v>
      </c>
      <c r="S145" s="309"/>
      <c r="T145" s="307"/>
      <c r="U145" s="308">
        <f>'ЕП п.4'!F8</f>
        <v>30000</v>
      </c>
      <c r="V145" s="305" t="s">
        <v>463</v>
      </c>
      <c r="W145" s="307">
        <f>'ЕП п.4'!H8</f>
        <v>30000</v>
      </c>
      <c r="X145" s="310" t="str">
        <f>'ЕП п.4'!I8</f>
        <v>4/2023-м от 28.04.2023</v>
      </c>
      <c r="Y145" s="307">
        <f t="shared" si="20"/>
        <v>0</v>
      </c>
      <c r="Z145" s="307">
        <f t="shared" si="21"/>
        <v>0</v>
      </c>
      <c r="AA145" s="310"/>
      <c r="AB145" s="303"/>
    </row>
    <row r="146" spans="1:28" s="311" customFormat="1" ht="46" x14ac:dyDescent="0.25">
      <c r="A146" s="303" t="s">
        <v>43</v>
      </c>
      <c r="B146" s="303" t="s">
        <v>155</v>
      </c>
      <c r="C146" s="303" t="s">
        <v>137</v>
      </c>
      <c r="D146" s="303" t="s">
        <v>428</v>
      </c>
      <c r="E146" s="304">
        <v>45042</v>
      </c>
      <c r="F146" s="305" t="s">
        <v>454</v>
      </c>
      <c r="G146" s="303" t="s">
        <v>416</v>
      </c>
      <c r="H146" s="303">
        <v>221</v>
      </c>
      <c r="I146" s="305" t="s">
        <v>307</v>
      </c>
      <c r="J146" s="303">
        <v>300</v>
      </c>
      <c r="K146" s="305" t="s">
        <v>448</v>
      </c>
      <c r="L146" s="303" t="s">
        <v>116</v>
      </c>
      <c r="M146" s="303" t="s">
        <v>427</v>
      </c>
      <c r="N146" s="306">
        <v>2023</v>
      </c>
      <c r="O146" s="307">
        <f t="shared" si="18"/>
        <v>36000</v>
      </c>
      <c r="P146" s="307"/>
      <c r="Q146" s="307">
        <v>31000</v>
      </c>
      <c r="R146" s="308">
        <v>5000</v>
      </c>
      <c r="S146" s="309"/>
      <c r="T146" s="307"/>
      <c r="U146" s="308">
        <f>'ЕП п.4'!F9</f>
        <v>36000</v>
      </c>
      <c r="V146" s="305" t="s">
        <v>466</v>
      </c>
      <c r="W146" s="307">
        <f>'ЕП п.4'!H9</f>
        <v>36000</v>
      </c>
      <c r="X146" s="310" t="str">
        <f>'ЕП п.4'!I9</f>
        <v>8/2023-м от 19.05.2023</v>
      </c>
      <c r="Y146" s="307">
        <f t="shared" si="20"/>
        <v>0</v>
      </c>
      <c r="Z146" s="307">
        <f t="shared" si="21"/>
        <v>0</v>
      </c>
      <c r="AA146" s="310"/>
      <c r="AB146" s="303"/>
    </row>
    <row r="147" spans="1:28" s="311" customFormat="1" ht="46" x14ac:dyDescent="0.25">
      <c r="A147" s="303" t="s">
        <v>43</v>
      </c>
      <c r="B147" s="303" t="s">
        <v>155</v>
      </c>
      <c r="C147" s="303" t="s">
        <v>137</v>
      </c>
      <c r="D147" s="303" t="s">
        <v>429</v>
      </c>
      <c r="E147" s="304">
        <v>45062</v>
      </c>
      <c r="F147" s="305" t="s">
        <v>454</v>
      </c>
      <c r="G147" s="303" t="s">
        <v>416</v>
      </c>
      <c r="H147" s="303">
        <v>221</v>
      </c>
      <c r="I147" s="305" t="s">
        <v>430</v>
      </c>
      <c r="J147" s="303">
        <v>300</v>
      </c>
      <c r="K147" s="305" t="s">
        <v>448</v>
      </c>
      <c r="L147" s="303" t="s">
        <v>116</v>
      </c>
      <c r="M147" s="303" t="s">
        <v>427</v>
      </c>
      <c r="N147" s="306">
        <v>2023</v>
      </c>
      <c r="O147" s="307">
        <f t="shared" si="18"/>
        <v>15880.32</v>
      </c>
      <c r="P147" s="307"/>
      <c r="Q147" s="307">
        <v>14586.55</v>
      </c>
      <c r="R147" s="308">
        <v>1293.77</v>
      </c>
      <c r="S147" s="309"/>
      <c r="T147" s="307"/>
      <c r="U147" s="308">
        <f>'ЕП п.4'!F10</f>
        <v>15880.32</v>
      </c>
      <c r="V147" s="305" t="s">
        <v>465</v>
      </c>
      <c r="W147" s="307">
        <f>'ЕП п.4'!H10</f>
        <v>15880.32</v>
      </c>
      <c r="X147" s="324" t="str">
        <f>'ЕП п.4'!I10</f>
        <v>11/2023-м от 24.05.2023</v>
      </c>
      <c r="Y147" s="307">
        <f t="shared" si="20"/>
        <v>0</v>
      </c>
      <c r="Z147" s="307">
        <f t="shared" si="21"/>
        <v>0</v>
      </c>
      <c r="AA147" s="310"/>
      <c r="AB147" s="303"/>
    </row>
    <row r="148" spans="1:28" ht="23" x14ac:dyDescent="0.25">
      <c r="A148" s="188" t="s">
        <v>43</v>
      </c>
      <c r="B148" s="188" t="s">
        <v>155</v>
      </c>
      <c r="C148" s="188" t="s">
        <v>137</v>
      </c>
      <c r="D148" s="188" t="s">
        <v>436</v>
      </c>
      <c r="E148" s="189">
        <v>45222</v>
      </c>
      <c r="F148" s="190" t="s">
        <v>455</v>
      </c>
      <c r="G148" s="188" t="s">
        <v>416</v>
      </c>
      <c r="H148" s="188">
        <v>221</v>
      </c>
      <c r="I148" s="190" t="s">
        <v>433</v>
      </c>
      <c r="J148" s="188">
        <v>300</v>
      </c>
      <c r="K148" s="190" t="s">
        <v>445</v>
      </c>
      <c r="L148" s="188" t="s">
        <v>36</v>
      </c>
      <c r="M148" s="188" t="s">
        <v>432</v>
      </c>
      <c r="N148" s="192">
        <v>2024</v>
      </c>
      <c r="O148" s="193">
        <f t="shared" si="18"/>
        <v>13578052.07</v>
      </c>
      <c r="P148" s="193"/>
      <c r="Q148" s="193"/>
      <c r="R148" s="194">
        <v>5474052.0700000003</v>
      </c>
      <c r="S148" s="195">
        <v>8104000</v>
      </c>
      <c r="T148" s="193"/>
      <c r="U148" s="194"/>
      <c r="V148" s="190"/>
      <c r="W148" s="193"/>
      <c r="X148" s="191"/>
      <c r="Y148" s="193">
        <f t="shared" si="20"/>
        <v>0</v>
      </c>
      <c r="Z148" s="193">
        <f t="shared" si="21"/>
        <v>13578052.07</v>
      </c>
      <c r="AA148" s="191"/>
      <c r="AB148" s="188"/>
    </row>
    <row r="149" spans="1:28" ht="34.5" x14ac:dyDescent="0.25">
      <c r="A149" s="188" t="s">
        <v>43</v>
      </c>
      <c r="B149" s="188" t="s">
        <v>155</v>
      </c>
      <c r="C149" s="188" t="s">
        <v>137</v>
      </c>
      <c r="D149" s="188" t="s">
        <v>437</v>
      </c>
      <c r="E149" s="189">
        <v>45014</v>
      </c>
      <c r="F149" s="190" t="s">
        <v>456</v>
      </c>
      <c r="G149" s="188" t="s">
        <v>416</v>
      </c>
      <c r="H149" s="188">
        <v>226</v>
      </c>
      <c r="I149" s="190" t="s">
        <v>434</v>
      </c>
      <c r="J149" s="188">
        <v>300</v>
      </c>
      <c r="K149" s="190" t="s">
        <v>446</v>
      </c>
      <c r="L149" s="188" t="s">
        <v>36</v>
      </c>
      <c r="M149" s="188" t="s">
        <v>435</v>
      </c>
      <c r="N149" s="192">
        <v>2024</v>
      </c>
      <c r="O149" s="193">
        <f t="shared" si="18"/>
        <v>240000</v>
      </c>
      <c r="P149" s="193"/>
      <c r="Q149" s="193"/>
      <c r="R149" s="194">
        <v>120000</v>
      </c>
      <c r="S149" s="195">
        <v>120000</v>
      </c>
      <c r="T149" s="193"/>
      <c r="U149" s="194"/>
      <c r="V149" s="190"/>
      <c r="W149" s="193"/>
      <c r="X149" s="191"/>
      <c r="Y149" s="193">
        <f t="shared" si="20"/>
        <v>0</v>
      </c>
      <c r="Z149" s="193">
        <f t="shared" si="21"/>
        <v>240000</v>
      </c>
      <c r="AA149" s="191"/>
      <c r="AB149" s="188"/>
    </row>
    <row r="150" spans="1:28" ht="57.5" x14ac:dyDescent="0.25">
      <c r="A150" s="188" t="s">
        <v>43</v>
      </c>
      <c r="B150" s="188" t="s">
        <v>155</v>
      </c>
      <c r="C150" s="188" t="s">
        <v>137</v>
      </c>
      <c r="D150" s="188" t="s">
        <v>439</v>
      </c>
      <c r="E150" s="189">
        <v>45014</v>
      </c>
      <c r="F150" s="190" t="s">
        <v>457</v>
      </c>
      <c r="G150" s="188" t="s">
        <v>416</v>
      </c>
      <c r="H150" s="188">
        <v>226</v>
      </c>
      <c r="I150" s="190" t="s">
        <v>431</v>
      </c>
      <c r="J150" s="188">
        <v>300</v>
      </c>
      <c r="K150" s="190" t="s">
        <v>447</v>
      </c>
      <c r="L150" s="188" t="s">
        <v>36</v>
      </c>
      <c r="M150" s="188" t="s">
        <v>438</v>
      </c>
      <c r="N150" s="192">
        <v>2024</v>
      </c>
      <c r="O150" s="193">
        <f t="shared" si="18"/>
        <v>82000</v>
      </c>
      <c r="P150" s="193"/>
      <c r="Q150" s="193"/>
      <c r="R150" s="194">
        <v>41000</v>
      </c>
      <c r="S150" s="195">
        <v>41000</v>
      </c>
      <c r="T150" s="193"/>
      <c r="U150" s="194"/>
      <c r="V150" s="190"/>
      <c r="W150" s="193"/>
      <c r="X150" s="191"/>
      <c r="Y150" s="193">
        <f t="shared" si="20"/>
        <v>0</v>
      </c>
      <c r="Z150" s="193">
        <f t="shared" si="21"/>
        <v>82000</v>
      </c>
      <c r="AA150" s="191"/>
      <c r="AB150" s="188"/>
    </row>
    <row r="151" spans="1:28" ht="23" x14ac:dyDescent="0.25">
      <c r="A151" s="188" t="s">
        <v>43</v>
      </c>
      <c r="B151" s="188" t="s">
        <v>155</v>
      </c>
      <c r="C151" s="188" t="s">
        <v>137</v>
      </c>
      <c r="D151" s="188" t="s">
        <v>442</v>
      </c>
      <c r="E151" s="189">
        <v>45014</v>
      </c>
      <c r="F151" s="190" t="s">
        <v>458</v>
      </c>
      <c r="G151" s="188" t="s">
        <v>416</v>
      </c>
      <c r="H151" s="188">
        <v>225</v>
      </c>
      <c r="I151" s="190" t="s">
        <v>423</v>
      </c>
      <c r="J151" s="188">
        <v>300</v>
      </c>
      <c r="K151" s="190" t="s">
        <v>441</v>
      </c>
      <c r="L151" s="188" t="s">
        <v>36</v>
      </c>
      <c r="M151" s="188" t="s">
        <v>440</v>
      </c>
      <c r="N151" s="192">
        <v>2024</v>
      </c>
      <c r="O151" s="193">
        <f t="shared" si="18"/>
        <v>6270000</v>
      </c>
      <c r="P151" s="193"/>
      <c r="Q151" s="193"/>
      <c r="R151" s="194">
        <v>3135000</v>
      </c>
      <c r="S151" s="195">
        <v>3135000</v>
      </c>
      <c r="T151" s="193"/>
      <c r="U151" s="194"/>
      <c r="V151" s="190"/>
      <c r="W151" s="193"/>
      <c r="X151" s="191"/>
      <c r="Y151" s="193">
        <f t="shared" si="20"/>
        <v>0</v>
      </c>
      <c r="Z151" s="193">
        <f t="shared" si="21"/>
        <v>6270000</v>
      </c>
      <c r="AA151" s="191"/>
      <c r="AB151" s="188"/>
    </row>
    <row r="152" spans="1:28" ht="69" x14ac:dyDescent="0.25">
      <c r="A152" s="188" t="s">
        <v>43</v>
      </c>
      <c r="B152" s="188" t="s">
        <v>155</v>
      </c>
      <c r="C152" s="188" t="s">
        <v>137</v>
      </c>
      <c r="D152" s="188" t="s">
        <v>443</v>
      </c>
      <c r="E152" s="189">
        <v>45014</v>
      </c>
      <c r="F152" s="190" t="s">
        <v>459</v>
      </c>
      <c r="G152" s="188" t="s">
        <v>416</v>
      </c>
      <c r="H152" s="188">
        <v>225</v>
      </c>
      <c r="I152" s="190" t="s">
        <v>425</v>
      </c>
      <c r="J152" s="188">
        <v>300</v>
      </c>
      <c r="K152" s="190" t="s">
        <v>444</v>
      </c>
      <c r="L152" s="188" t="s">
        <v>36</v>
      </c>
      <c r="M152" s="188" t="s">
        <v>424</v>
      </c>
      <c r="N152" s="192">
        <v>2024</v>
      </c>
      <c r="O152" s="193">
        <f>SUM(P152:T152)</f>
        <v>3314000</v>
      </c>
      <c r="P152" s="193"/>
      <c r="Q152" s="193"/>
      <c r="R152" s="194">
        <v>1657000</v>
      </c>
      <c r="S152" s="195">
        <v>1657000</v>
      </c>
      <c r="T152" s="193"/>
      <c r="U152" s="194"/>
      <c r="V152" s="190"/>
      <c r="W152" s="193"/>
      <c r="X152" s="191"/>
      <c r="Y152" s="193">
        <f t="shared" si="20"/>
        <v>0</v>
      </c>
      <c r="Z152" s="193">
        <f t="shared" si="21"/>
        <v>3314000</v>
      </c>
      <c r="AA152" s="191"/>
      <c r="AB152" s="188"/>
    </row>
    <row r="153" spans="1:28" s="311" customFormat="1" ht="34.5" x14ac:dyDescent="0.25">
      <c r="A153" s="303" t="s">
        <v>43</v>
      </c>
      <c r="B153" s="303" t="s">
        <v>155</v>
      </c>
      <c r="C153" s="303" t="s">
        <v>137</v>
      </c>
      <c r="D153" s="312" t="s">
        <v>931</v>
      </c>
      <c r="E153" s="304">
        <v>45245</v>
      </c>
      <c r="F153" s="303" t="s">
        <v>932</v>
      </c>
      <c r="G153" s="305" t="s">
        <v>416</v>
      </c>
      <c r="H153" s="303">
        <v>226</v>
      </c>
      <c r="I153" s="305" t="s">
        <v>933</v>
      </c>
      <c r="J153" s="303">
        <v>300</v>
      </c>
      <c r="K153" s="305" t="s">
        <v>446</v>
      </c>
      <c r="L153" s="303" t="s">
        <v>36</v>
      </c>
      <c r="M153" s="303" t="s">
        <v>934</v>
      </c>
      <c r="N153" s="306">
        <v>2023</v>
      </c>
      <c r="O153" s="307">
        <f t="shared" ref="O153:O156" si="23">SUM(P153:T153)</f>
        <v>120000</v>
      </c>
      <c r="P153" s="307"/>
      <c r="Q153" s="307"/>
      <c r="R153" s="308">
        <v>110000</v>
      </c>
      <c r="S153" s="308">
        <v>10000</v>
      </c>
      <c r="T153" s="308"/>
      <c r="U153" s="308">
        <f>РАЗМЕЩЕНИЯ!G13</f>
        <v>120000</v>
      </c>
      <c r="V153" s="305" t="s">
        <v>935</v>
      </c>
      <c r="W153" s="307">
        <f>РАЗМЕЩЕНИЯ!L13</f>
        <v>120000</v>
      </c>
      <c r="X153" s="310" t="str">
        <f>РАЗМЕЩЕНИЯ!N13</f>
        <v>0172100010123000157/2023 от 25.12.2023</v>
      </c>
      <c r="Y153" s="307">
        <f t="shared" si="20"/>
        <v>0</v>
      </c>
      <c r="Z153" s="307">
        <f t="shared" si="21"/>
        <v>0</v>
      </c>
      <c r="AA153" s="310">
        <f>РАЗМЕЩЕНИЯ!F13</f>
        <v>1236</v>
      </c>
      <c r="AB153" s="303"/>
    </row>
    <row r="154" spans="1:28" s="311" customFormat="1" ht="23" x14ac:dyDescent="0.25">
      <c r="A154" s="303" t="s">
        <v>43</v>
      </c>
      <c r="B154" s="303" t="s">
        <v>155</v>
      </c>
      <c r="C154" s="303" t="s">
        <v>137</v>
      </c>
      <c r="D154" s="312" t="s">
        <v>936</v>
      </c>
      <c r="E154" s="304">
        <v>45245</v>
      </c>
      <c r="F154" s="303" t="s">
        <v>937</v>
      </c>
      <c r="G154" s="305" t="s">
        <v>416</v>
      </c>
      <c r="H154" s="303">
        <v>221</v>
      </c>
      <c r="I154" s="305" t="s">
        <v>379</v>
      </c>
      <c r="J154" s="303">
        <v>300</v>
      </c>
      <c r="K154" s="305" t="s">
        <v>938</v>
      </c>
      <c r="L154" s="303" t="s">
        <v>36</v>
      </c>
      <c r="M154" s="303" t="s">
        <v>380</v>
      </c>
      <c r="N154" s="306">
        <v>2023</v>
      </c>
      <c r="O154" s="307">
        <f t="shared" si="23"/>
        <v>1380000</v>
      </c>
      <c r="P154" s="307"/>
      <c r="Q154" s="307"/>
      <c r="R154" s="308">
        <v>660000</v>
      </c>
      <c r="S154" s="308">
        <v>720000</v>
      </c>
      <c r="T154" s="308"/>
      <c r="U154" s="308">
        <f>РАЗМЕЩЕНИЯ!G14</f>
        <v>1380000</v>
      </c>
      <c r="V154" s="305" t="s">
        <v>939</v>
      </c>
      <c r="W154" s="307">
        <f>РАЗМЕЩЕНИЯ!L14</f>
        <v>1380000</v>
      </c>
      <c r="X154" s="310" t="str">
        <f>РАЗМЕЩЕНИЯ!N14</f>
        <v>0172100010123000158/2023 от 25.12.2023</v>
      </c>
      <c r="Y154" s="307">
        <f t="shared" si="20"/>
        <v>0</v>
      </c>
      <c r="Z154" s="307">
        <f t="shared" si="21"/>
        <v>0</v>
      </c>
      <c r="AA154" s="310" t="str">
        <f>РАЗМЕЩЕНИЯ!F14</f>
        <v>-</v>
      </c>
      <c r="AB154" s="303"/>
    </row>
    <row r="155" spans="1:28" s="311" customFormat="1" ht="115" x14ac:dyDescent="0.25">
      <c r="A155" s="303" t="s">
        <v>43</v>
      </c>
      <c r="B155" s="303" t="s">
        <v>155</v>
      </c>
      <c r="C155" s="303" t="s">
        <v>137</v>
      </c>
      <c r="D155" s="312" t="s">
        <v>940</v>
      </c>
      <c r="E155" s="304">
        <v>45245</v>
      </c>
      <c r="F155" s="303" t="s">
        <v>941</v>
      </c>
      <c r="G155" s="305" t="s">
        <v>416</v>
      </c>
      <c r="H155" s="303">
        <v>221</v>
      </c>
      <c r="I155" s="305" t="s">
        <v>379</v>
      </c>
      <c r="J155" s="303">
        <v>300</v>
      </c>
      <c r="K155" s="305" t="s">
        <v>938</v>
      </c>
      <c r="L155" s="303" t="s">
        <v>36</v>
      </c>
      <c r="M155" s="303" t="s">
        <v>942</v>
      </c>
      <c r="N155" s="306">
        <v>2023</v>
      </c>
      <c r="O155" s="307">
        <f t="shared" si="23"/>
        <v>1380000</v>
      </c>
      <c r="P155" s="307"/>
      <c r="Q155" s="307"/>
      <c r="R155" s="308">
        <v>660000</v>
      </c>
      <c r="S155" s="308">
        <v>720000</v>
      </c>
      <c r="T155" s="308"/>
      <c r="U155" s="308">
        <f>РАЗМЕЩЕНИЯ!G15</f>
        <v>1380000</v>
      </c>
      <c r="V155" s="305" t="s">
        <v>943</v>
      </c>
      <c r="W155" s="307">
        <f>РАЗМЕЩЕНИЯ!L15</f>
        <v>1380000</v>
      </c>
      <c r="X155" s="310" t="str">
        <f>РАЗМЕЩЕНИЯ!N15</f>
        <v>0172100010123000159/2023 от 25.12.2023</v>
      </c>
      <c r="Y155" s="307">
        <f t="shared" si="20"/>
        <v>0</v>
      </c>
      <c r="Z155" s="307">
        <f t="shared" si="21"/>
        <v>0</v>
      </c>
      <c r="AA155" s="310" t="str">
        <f>РАЗМЕЩЕНИЯ!F15</f>
        <v>-</v>
      </c>
      <c r="AB155" s="303"/>
    </row>
    <row r="156" spans="1:28" s="311" customFormat="1" ht="23" x14ac:dyDescent="0.25">
      <c r="A156" s="303" t="s">
        <v>43</v>
      </c>
      <c r="B156" s="303" t="s">
        <v>155</v>
      </c>
      <c r="C156" s="303" t="s">
        <v>137</v>
      </c>
      <c r="D156" s="312" t="s">
        <v>944</v>
      </c>
      <c r="E156" s="304">
        <v>45245</v>
      </c>
      <c r="F156" s="303" t="s">
        <v>945</v>
      </c>
      <c r="G156" s="305" t="s">
        <v>416</v>
      </c>
      <c r="H156" s="303">
        <v>221</v>
      </c>
      <c r="I156" s="305" t="s">
        <v>417</v>
      </c>
      <c r="J156" s="303">
        <v>300</v>
      </c>
      <c r="K156" s="305" t="s">
        <v>445</v>
      </c>
      <c r="L156" s="303" t="s">
        <v>36</v>
      </c>
      <c r="M156" s="303" t="s">
        <v>946</v>
      </c>
      <c r="N156" s="306">
        <v>2023</v>
      </c>
      <c r="O156" s="307">
        <f t="shared" si="23"/>
        <v>2265500</v>
      </c>
      <c r="P156" s="307"/>
      <c r="Q156" s="307"/>
      <c r="R156" s="308">
        <v>1083500</v>
      </c>
      <c r="S156" s="308">
        <v>1182000</v>
      </c>
      <c r="T156" s="308"/>
      <c r="U156" s="308">
        <f>РАЗМЕЩЕНИЯ!G16</f>
        <v>2265500</v>
      </c>
      <c r="V156" s="305" t="s">
        <v>947</v>
      </c>
      <c r="W156" s="307">
        <f>РАЗМЕЩЕНИЯ!L16</f>
        <v>2254172.5</v>
      </c>
      <c r="X156" s="310" t="str">
        <f>РАЗМЕЩЕНИЯ!N16</f>
        <v>0172100010123000160/2023 от 25.12.2023</v>
      </c>
      <c r="Y156" s="307">
        <f t="shared" si="20"/>
        <v>11327.5</v>
      </c>
      <c r="Z156" s="307">
        <f t="shared" si="21"/>
        <v>11327.5</v>
      </c>
      <c r="AA156" s="310" t="str">
        <f>РАЗМЕЩЕНИЯ!F16</f>
        <v>-</v>
      </c>
      <c r="AB156" s="303"/>
    </row>
    <row r="157" spans="1:28" ht="34.5" x14ac:dyDescent="0.25">
      <c r="A157" s="11" t="s">
        <v>11</v>
      </c>
      <c r="B157" s="11" t="s">
        <v>401</v>
      </c>
      <c r="C157" s="11" t="s">
        <v>47</v>
      </c>
      <c r="D157" s="25" t="s">
        <v>664</v>
      </c>
      <c r="E157" s="19">
        <v>45301</v>
      </c>
      <c r="F157" s="13" t="s">
        <v>875</v>
      </c>
      <c r="G157" s="13" t="s">
        <v>55</v>
      </c>
      <c r="H157" s="232">
        <v>225</v>
      </c>
      <c r="I157" s="259" t="s">
        <v>665</v>
      </c>
      <c r="J157" s="232">
        <v>300</v>
      </c>
      <c r="K157" s="13" t="s">
        <v>662</v>
      </c>
      <c r="L157" s="11" t="s">
        <v>36</v>
      </c>
      <c r="M157" s="11" t="s">
        <v>663</v>
      </c>
      <c r="N157" s="46">
        <v>2024</v>
      </c>
      <c r="O157" s="187">
        <f t="shared" si="18"/>
        <v>3315621.96</v>
      </c>
      <c r="P157" s="187"/>
      <c r="Q157" s="187"/>
      <c r="R157" s="86">
        <v>3315621.96</v>
      </c>
      <c r="S157" s="160"/>
      <c r="T157" s="187"/>
      <c r="U157" s="86"/>
      <c r="V157" s="13"/>
      <c r="W157" s="187"/>
      <c r="X157" s="12"/>
      <c r="Y157" s="187">
        <f t="shared" si="20"/>
        <v>0</v>
      </c>
      <c r="Z157" s="187">
        <f t="shared" ref="Z157:Z171" si="24">O157-W157</f>
        <v>3315621.96</v>
      </c>
      <c r="AA157" s="12"/>
      <c r="AB157" s="11"/>
    </row>
    <row r="158" spans="1:28" ht="34.5" x14ac:dyDescent="0.25">
      <c r="A158" s="11" t="s">
        <v>11</v>
      </c>
      <c r="B158" s="11" t="s">
        <v>401</v>
      </c>
      <c r="C158" s="11" t="s">
        <v>47</v>
      </c>
      <c r="D158" s="25" t="s">
        <v>666</v>
      </c>
      <c r="E158" s="19">
        <v>45301</v>
      </c>
      <c r="F158" s="13" t="s">
        <v>876</v>
      </c>
      <c r="G158" s="13" t="s">
        <v>55</v>
      </c>
      <c r="H158" s="232">
        <v>225</v>
      </c>
      <c r="I158" s="259" t="s">
        <v>665</v>
      </c>
      <c r="J158" s="232">
        <v>300</v>
      </c>
      <c r="K158" s="13" t="s">
        <v>662</v>
      </c>
      <c r="L158" s="11" t="s">
        <v>36</v>
      </c>
      <c r="M158" s="11" t="s">
        <v>663</v>
      </c>
      <c r="N158" s="46">
        <v>2025</v>
      </c>
      <c r="O158" s="187">
        <f t="shared" ref="O158:O159" si="25">SUM(P158:T158)</f>
        <v>346300</v>
      </c>
      <c r="P158" s="187"/>
      <c r="Q158" s="187"/>
      <c r="R158" s="86"/>
      <c r="S158" s="160">
        <v>346300</v>
      </c>
      <c r="T158" s="187"/>
      <c r="U158" s="86"/>
      <c r="V158" s="13"/>
      <c r="W158" s="187"/>
      <c r="X158" s="12"/>
      <c r="Y158" s="187">
        <f t="shared" si="20"/>
        <v>0</v>
      </c>
      <c r="Z158" s="187">
        <f t="shared" si="24"/>
        <v>346300</v>
      </c>
      <c r="AA158" s="12"/>
      <c r="AB158" s="11"/>
    </row>
    <row r="159" spans="1:28" ht="34.5" x14ac:dyDescent="0.25">
      <c r="A159" s="11" t="s">
        <v>11</v>
      </c>
      <c r="B159" s="11" t="s">
        <v>401</v>
      </c>
      <c r="C159" s="11" t="s">
        <v>47</v>
      </c>
      <c r="D159" s="25" t="s">
        <v>667</v>
      </c>
      <c r="E159" s="19">
        <v>45301</v>
      </c>
      <c r="F159" s="13" t="s">
        <v>874</v>
      </c>
      <c r="G159" s="13" t="s">
        <v>55</v>
      </c>
      <c r="H159" s="232">
        <v>225</v>
      </c>
      <c r="I159" s="259" t="s">
        <v>665</v>
      </c>
      <c r="J159" s="232">
        <v>300</v>
      </c>
      <c r="K159" s="13" t="s">
        <v>662</v>
      </c>
      <c r="L159" s="11" t="s">
        <v>36</v>
      </c>
      <c r="M159" s="11" t="s">
        <v>663</v>
      </c>
      <c r="N159" s="46">
        <v>2026</v>
      </c>
      <c r="O159" s="187">
        <f t="shared" si="25"/>
        <v>346300</v>
      </c>
      <c r="P159" s="187"/>
      <c r="Q159" s="187"/>
      <c r="R159" s="86"/>
      <c r="S159" s="160"/>
      <c r="T159" s="187">
        <v>346300</v>
      </c>
      <c r="U159" s="86"/>
      <c r="V159" s="13"/>
      <c r="W159" s="187"/>
      <c r="X159" s="12"/>
      <c r="Y159" s="187">
        <f t="shared" si="20"/>
        <v>0</v>
      </c>
      <c r="Z159" s="187">
        <f t="shared" si="24"/>
        <v>346300</v>
      </c>
      <c r="AA159" s="12"/>
      <c r="AB159" s="11"/>
    </row>
    <row r="160" spans="1:28" x14ac:dyDescent="0.25">
      <c r="A160" s="11"/>
      <c r="B160" s="11"/>
      <c r="C160" s="11"/>
      <c r="D160" s="25"/>
      <c r="E160" s="11"/>
      <c r="F160" s="11"/>
      <c r="G160" s="13"/>
      <c r="H160" s="11"/>
      <c r="I160" s="13"/>
      <c r="J160" s="11"/>
      <c r="K160" s="13"/>
      <c r="L160" s="11"/>
      <c r="M160" s="11"/>
      <c r="N160" s="46"/>
      <c r="O160" s="158">
        <f t="shared" ref="O160:O171" si="26">SUM(P160:T160)</f>
        <v>0</v>
      </c>
      <c r="P160" s="85"/>
      <c r="Q160" s="85"/>
      <c r="R160" s="86"/>
      <c r="S160" s="160"/>
      <c r="T160" s="158"/>
      <c r="U160" s="86"/>
      <c r="V160" s="13"/>
      <c r="W160" s="85"/>
      <c r="X160" s="12"/>
      <c r="Y160" s="187">
        <f t="shared" si="20"/>
        <v>0</v>
      </c>
      <c r="Z160" s="85">
        <f t="shared" si="24"/>
        <v>0</v>
      </c>
      <c r="AA160" s="12"/>
      <c r="AB160" s="11"/>
    </row>
    <row r="161" spans="1:28" x14ac:dyDescent="0.25">
      <c r="A161" s="11"/>
      <c r="B161" s="11"/>
      <c r="C161" s="11"/>
      <c r="D161" s="25"/>
      <c r="E161" s="11"/>
      <c r="F161" s="11"/>
      <c r="G161" s="13"/>
      <c r="H161" s="11"/>
      <c r="I161" s="13"/>
      <c r="J161" s="11"/>
      <c r="K161" s="13"/>
      <c r="L161" s="11"/>
      <c r="M161" s="11"/>
      <c r="N161" s="46"/>
      <c r="O161" s="158">
        <f t="shared" si="26"/>
        <v>0</v>
      </c>
      <c r="P161" s="85"/>
      <c r="Q161" s="85"/>
      <c r="R161" s="86"/>
      <c r="S161" s="160"/>
      <c r="T161" s="158"/>
      <c r="U161" s="86"/>
      <c r="V161" s="13"/>
      <c r="W161" s="85"/>
      <c r="X161" s="12"/>
      <c r="Y161" s="187">
        <f t="shared" si="20"/>
        <v>0</v>
      </c>
      <c r="Z161" s="85">
        <f t="shared" si="24"/>
        <v>0</v>
      </c>
      <c r="AA161" s="12"/>
      <c r="AB161" s="11"/>
    </row>
    <row r="162" spans="1:28" x14ac:dyDescent="0.25">
      <c r="A162" s="11"/>
      <c r="B162" s="11"/>
      <c r="C162" s="11"/>
      <c r="D162" s="25"/>
      <c r="E162" s="11"/>
      <c r="F162" s="11"/>
      <c r="G162" s="13"/>
      <c r="H162" s="11"/>
      <c r="I162" s="13"/>
      <c r="J162" s="11"/>
      <c r="K162" s="13"/>
      <c r="L162" s="11"/>
      <c r="M162" s="11"/>
      <c r="N162" s="46"/>
      <c r="O162" s="158">
        <f t="shared" si="26"/>
        <v>0</v>
      </c>
      <c r="P162" s="85"/>
      <c r="Q162" s="85"/>
      <c r="R162" s="86"/>
      <c r="S162" s="160"/>
      <c r="T162" s="158"/>
      <c r="U162" s="86"/>
      <c r="V162" s="13"/>
      <c r="W162" s="85"/>
      <c r="X162" s="12"/>
      <c r="Y162" s="187">
        <f t="shared" si="20"/>
        <v>0</v>
      </c>
      <c r="Z162" s="85">
        <f t="shared" si="24"/>
        <v>0</v>
      </c>
      <c r="AA162" s="12"/>
      <c r="AB162" s="11"/>
    </row>
    <row r="163" spans="1:28" x14ac:dyDescent="0.25">
      <c r="A163" s="11"/>
      <c r="B163" s="11"/>
      <c r="C163" s="11"/>
      <c r="D163" s="26"/>
      <c r="E163" s="19"/>
      <c r="F163" s="11"/>
      <c r="G163" s="13"/>
      <c r="H163" s="11"/>
      <c r="I163" s="13"/>
      <c r="J163" s="11"/>
      <c r="K163" s="13"/>
      <c r="L163" s="11"/>
      <c r="M163" s="11"/>
      <c r="N163" s="46"/>
      <c r="O163" s="158">
        <f t="shared" si="26"/>
        <v>0</v>
      </c>
      <c r="P163" s="85"/>
      <c r="Q163" s="85"/>
      <c r="R163" s="86"/>
      <c r="S163" s="160"/>
      <c r="T163" s="158"/>
      <c r="U163" s="86"/>
      <c r="V163" s="13"/>
      <c r="W163" s="85"/>
      <c r="X163" s="12"/>
      <c r="Y163" s="85">
        <f t="shared" ref="Y163" si="27">U163-W163</f>
        <v>0</v>
      </c>
      <c r="Z163" s="85">
        <f t="shared" si="24"/>
        <v>0</v>
      </c>
      <c r="AA163" s="12"/>
      <c r="AB163" s="11"/>
    </row>
    <row r="164" spans="1:28" x14ac:dyDescent="0.25">
      <c r="A164" s="11"/>
      <c r="B164" s="11"/>
      <c r="C164" s="11"/>
      <c r="D164" s="25"/>
      <c r="E164" s="19"/>
      <c r="F164" s="11"/>
      <c r="G164" s="13"/>
      <c r="H164" s="11"/>
      <c r="I164" s="13"/>
      <c r="J164" s="11"/>
      <c r="K164" s="13"/>
      <c r="L164" s="11"/>
      <c r="M164" s="11"/>
      <c r="N164" s="46"/>
      <c r="O164" s="158">
        <f t="shared" si="26"/>
        <v>0</v>
      </c>
      <c r="P164" s="85"/>
      <c r="Q164" s="152"/>
      <c r="R164" s="86"/>
      <c r="S164" s="160"/>
      <c r="T164" s="158"/>
      <c r="U164" s="86"/>
      <c r="V164" s="13"/>
      <c r="W164" s="85"/>
      <c r="X164" s="12"/>
      <c r="Y164" s="85">
        <f t="shared" ref="Y164:Y171" si="28">U164-W164</f>
        <v>0</v>
      </c>
      <c r="Z164" s="85">
        <f t="shared" si="24"/>
        <v>0</v>
      </c>
      <c r="AA164" s="12"/>
      <c r="AB164" s="11"/>
    </row>
    <row r="165" spans="1:28" x14ac:dyDescent="0.25">
      <c r="A165" s="11"/>
      <c r="B165" s="11"/>
      <c r="C165" s="11"/>
      <c r="D165" s="11"/>
      <c r="E165" s="19"/>
      <c r="F165" s="11"/>
      <c r="G165" s="13"/>
      <c r="H165" s="11"/>
      <c r="I165" s="13"/>
      <c r="J165" s="11"/>
      <c r="K165" s="13"/>
      <c r="L165" s="11"/>
      <c r="M165" s="11"/>
      <c r="N165" s="46"/>
      <c r="O165" s="158">
        <f t="shared" si="26"/>
        <v>0</v>
      </c>
      <c r="P165" s="85"/>
      <c r="Q165" s="152"/>
      <c r="R165" s="86"/>
      <c r="S165" s="160"/>
      <c r="T165" s="158"/>
      <c r="U165" s="86"/>
      <c r="V165" s="13"/>
      <c r="W165" s="85"/>
      <c r="X165" s="12"/>
      <c r="Y165" s="85">
        <f t="shared" si="28"/>
        <v>0</v>
      </c>
      <c r="Z165" s="85">
        <f t="shared" si="24"/>
        <v>0</v>
      </c>
      <c r="AA165" s="12"/>
      <c r="AB165" s="11"/>
    </row>
    <row r="166" spans="1:28" x14ac:dyDescent="0.25">
      <c r="A166" s="11"/>
      <c r="B166" s="11"/>
      <c r="C166" s="11"/>
      <c r="D166" s="26"/>
      <c r="E166" s="19"/>
      <c r="F166" s="11"/>
      <c r="G166" s="13"/>
      <c r="H166" s="11"/>
      <c r="I166" s="13"/>
      <c r="J166" s="11"/>
      <c r="K166" s="13"/>
      <c r="L166" s="11"/>
      <c r="M166" s="11"/>
      <c r="N166" s="46"/>
      <c r="O166" s="158">
        <f t="shared" si="26"/>
        <v>0</v>
      </c>
      <c r="P166" s="85"/>
      <c r="Q166" s="152"/>
      <c r="R166" s="86"/>
      <c r="S166" s="160"/>
      <c r="T166" s="158"/>
      <c r="U166" s="86"/>
      <c r="V166" s="13"/>
      <c r="W166" s="85"/>
      <c r="X166" s="12"/>
      <c r="Y166" s="85">
        <f t="shared" si="28"/>
        <v>0</v>
      </c>
      <c r="Z166" s="85">
        <f t="shared" si="24"/>
        <v>0</v>
      </c>
      <c r="AA166" s="12"/>
      <c r="AB166" s="11"/>
    </row>
    <row r="167" spans="1:28" x14ac:dyDescent="0.25">
      <c r="A167" s="11"/>
      <c r="B167" s="11"/>
      <c r="C167" s="11"/>
      <c r="D167" s="26"/>
      <c r="E167" s="19"/>
      <c r="F167" s="11"/>
      <c r="G167" s="13"/>
      <c r="H167" s="11"/>
      <c r="I167" s="13"/>
      <c r="J167" s="11"/>
      <c r="K167" s="13"/>
      <c r="L167" s="11"/>
      <c r="M167" s="11"/>
      <c r="N167" s="46"/>
      <c r="O167" s="158">
        <f t="shared" si="26"/>
        <v>0</v>
      </c>
      <c r="P167" s="85"/>
      <c r="Q167" s="152"/>
      <c r="R167" s="86"/>
      <c r="S167" s="160"/>
      <c r="T167" s="158"/>
      <c r="U167" s="86"/>
      <c r="V167" s="13"/>
      <c r="W167" s="85"/>
      <c r="X167" s="12"/>
      <c r="Y167" s="85">
        <f t="shared" si="28"/>
        <v>0</v>
      </c>
      <c r="Z167" s="85">
        <f t="shared" si="24"/>
        <v>0</v>
      </c>
      <c r="AA167" s="12"/>
      <c r="AB167" s="11"/>
    </row>
    <row r="168" spans="1:28" x14ac:dyDescent="0.25">
      <c r="A168" s="11"/>
      <c r="B168" s="11"/>
      <c r="C168" s="11"/>
      <c r="D168" s="26"/>
      <c r="E168" s="19"/>
      <c r="F168" s="11"/>
      <c r="G168" s="13"/>
      <c r="H168" s="11"/>
      <c r="I168" s="13"/>
      <c r="J168" s="11"/>
      <c r="K168" s="13"/>
      <c r="L168" s="11"/>
      <c r="M168" s="11"/>
      <c r="N168" s="46"/>
      <c r="O168" s="158">
        <f t="shared" si="26"/>
        <v>0</v>
      </c>
      <c r="P168" s="85"/>
      <c r="Q168" s="152"/>
      <c r="R168" s="86"/>
      <c r="S168" s="160"/>
      <c r="T168" s="158"/>
      <c r="U168" s="86"/>
      <c r="V168" s="13"/>
      <c r="W168" s="85"/>
      <c r="X168" s="12"/>
      <c r="Y168" s="85">
        <f t="shared" si="28"/>
        <v>0</v>
      </c>
      <c r="Z168" s="85">
        <f t="shared" si="24"/>
        <v>0</v>
      </c>
      <c r="AA168" s="12"/>
      <c r="AB168" s="11"/>
    </row>
    <row r="169" spans="1:28" x14ac:dyDescent="0.25">
      <c r="A169" s="11"/>
      <c r="B169" s="11"/>
      <c r="C169" s="11"/>
      <c r="D169" s="26"/>
      <c r="E169" s="19"/>
      <c r="F169" s="11"/>
      <c r="G169" s="13"/>
      <c r="H169" s="11"/>
      <c r="I169" s="13"/>
      <c r="J169" s="11"/>
      <c r="K169" s="13"/>
      <c r="L169" s="11"/>
      <c r="M169" s="11"/>
      <c r="N169" s="46"/>
      <c r="O169" s="158">
        <f t="shared" si="26"/>
        <v>0</v>
      </c>
      <c r="P169" s="85"/>
      <c r="Q169" s="152"/>
      <c r="R169" s="86"/>
      <c r="S169" s="160"/>
      <c r="T169" s="158"/>
      <c r="U169" s="86"/>
      <c r="V169" s="13"/>
      <c r="W169" s="85"/>
      <c r="X169" s="12"/>
      <c r="Y169" s="85">
        <f t="shared" si="28"/>
        <v>0</v>
      </c>
      <c r="Z169" s="85">
        <f t="shared" si="24"/>
        <v>0</v>
      </c>
      <c r="AA169" s="12"/>
      <c r="AB169" s="11"/>
    </row>
    <row r="170" spans="1:28" x14ac:dyDescent="0.25">
      <c r="A170" s="11"/>
      <c r="B170" s="11"/>
      <c r="C170" s="11"/>
      <c r="D170" s="26"/>
      <c r="E170" s="19"/>
      <c r="F170" s="11"/>
      <c r="G170" s="13"/>
      <c r="H170" s="11"/>
      <c r="I170" s="13"/>
      <c r="J170" s="11"/>
      <c r="K170" s="13"/>
      <c r="L170" s="11"/>
      <c r="M170" s="11"/>
      <c r="N170" s="46"/>
      <c r="O170" s="158">
        <f t="shared" si="26"/>
        <v>0</v>
      </c>
      <c r="P170" s="85"/>
      <c r="Q170" s="152"/>
      <c r="R170" s="86"/>
      <c r="S170" s="160"/>
      <c r="T170" s="158"/>
      <c r="U170" s="86"/>
      <c r="V170" s="13"/>
      <c r="W170" s="85"/>
      <c r="X170" s="12"/>
      <c r="Y170" s="85">
        <f t="shared" si="28"/>
        <v>0</v>
      </c>
      <c r="Z170" s="85">
        <f t="shared" si="24"/>
        <v>0</v>
      </c>
      <c r="AA170" s="12"/>
      <c r="AB170" s="11"/>
    </row>
    <row r="171" spans="1:28" x14ac:dyDescent="0.25">
      <c r="A171" s="11"/>
      <c r="B171" s="11"/>
      <c r="C171" s="11"/>
      <c r="D171" s="11"/>
      <c r="E171" s="19"/>
      <c r="F171" s="11"/>
      <c r="G171" s="13"/>
      <c r="H171" s="11"/>
      <c r="I171" s="13"/>
      <c r="J171" s="11"/>
      <c r="K171" s="13"/>
      <c r="L171" s="11"/>
      <c r="M171" s="11"/>
      <c r="N171" s="46"/>
      <c r="O171" s="158">
        <f t="shared" si="26"/>
        <v>0</v>
      </c>
      <c r="P171" s="85"/>
      <c r="Q171" s="152"/>
      <c r="R171" s="86"/>
      <c r="S171" s="160"/>
      <c r="T171" s="158"/>
      <c r="U171" s="86"/>
      <c r="V171" s="13"/>
      <c r="W171" s="85"/>
      <c r="X171" s="12"/>
      <c r="Y171" s="85">
        <f t="shared" si="28"/>
        <v>0</v>
      </c>
      <c r="Z171" s="85">
        <f t="shared" si="24"/>
        <v>0</v>
      </c>
      <c r="AA171" s="12"/>
      <c r="AB171" s="11"/>
    </row>
  </sheetData>
  <autoFilter ref="A1:AB177"/>
  <mergeCells count="16">
    <mergeCell ref="O40:O41"/>
    <mergeCell ref="Z52:Z53"/>
    <mergeCell ref="W52:W53"/>
    <mergeCell ref="W47:W48"/>
    <mergeCell ref="W40:W41"/>
    <mergeCell ref="Z40:Z41"/>
    <mergeCell ref="O47:O48"/>
    <mergeCell ref="O52:O53"/>
    <mergeCell ref="U52:U53"/>
    <mergeCell ref="U40:U41"/>
    <mergeCell ref="U61:U62"/>
    <mergeCell ref="O61:O62"/>
    <mergeCell ref="W61:W62"/>
    <mergeCell ref="Z61:Z62"/>
    <mergeCell ref="Z47:Z48"/>
    <mergeCell ref="U47:U48"/>
  </mergeCells>
  <pageMargins left="0.39370078740157499" right="0.39370078740157499" top="0.39370078740157499" bottom="0.39370078740157499" header="0" footer="0"/>
  <pageSetup paperSize="9" scale="3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view="pageBreakPreview" zoomScale="60" zoomScaleNormal="80" workbookViewId="0">
      <pane ySplit="2" topLeftCell="A3" activePane="bottomLeft" state="frozen"/>
      <selection pane="bottomLeft" activeCell="C2" sqref="C1:C1048576"/>
    </sheetView>
  </sheetViews>
  <sheetFormatPr defaultColWidth="15.1796875" defaultRowHeight="13" x14ac:dyDescent="0.25"/>
  <cols>
    <col min="1" max="1" width="3.1796875" style="199" customWidth="1"/>
    <col min="2" max="2" width="32.26953125" style="23" customWidth="1"/>
    <col min="3" max="3" width="15.81640625" style="18" hidden="1" customWidth="1"/>
    <col min="4" max="4" width="8" style="18" customWidth="1"/>
    <col min="5" max="5" width="10.1796875" style="18" customWidth="1"/>
    <col min="6" max="6" width="10" style="43" customWidth="1"/>
    <col min="7" max="7" width="18" style="90" customWidth="1"/>
    <col min="8" max="8" width="12.54296875" style="32" customWidth="1"/>
    <col min="9" max="9" width="11.26953125" style="18" customWidth="1"/>
    <col min="10" max="10" width="10.1796875" style="18" customWidth="1"/>
    <col min="11" max="11" width="9.1796875" style="18" customWidth="1"/>
    <col min="12" max="12" width="15.1796875" style="90" customWidth="1"/>
    <col min="13" max="13" width="14" style="90" hidden="1" customWidth="1"/>
    <col min="14" max="14" width="26" style="43" customWidth="1"/>
    <col min="15" max="15" width="11.54296875" style="18" customWidth="1"/>
    <col min="16" max="16" width="18.54296875" style="18" customWidth="1"/>
    <col min="17" max="17" width="18.7265625" style="18" hidden="1" customWidth="1"/>
    <col min="18" max="18" width="17.7265625" style="32" hidden="1" customWidth="1"/>
    <col min="19" max="19" width="18" style="18" hidden="1" customWidth="1"/>
    <col min="20" max="20" width="28.54296875" style="18" hidden="1" customWidth="1"/>
    <col min="21" max="21" width="13.81640625" style="18" hidden="1" customWidth="1"/>
    <col min="22" max="22" width="17.453125" style="18" hidden="1" customWidth="1"/>
    <col min="23" max="23" width="8" style="18" hidden="1" customWidth="1"/>
    <col min="24" max="24" width="23.453125" style="32" hidden="1" customWidth="1"/>
    <col min="25" max="16384" width="15.1796875" style="18"/>
  </cols>
  <sheetData>
    <row r="1" spans="1:24" x14ac:dyDescent="0.25">
      <c r="A1" s="354" t="s">
        <v>611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23"/>
      <c r="Q1" s="23"/>
      <c r="R1" s="161"/>
      <c r="S1" s="14"/>
      <c r="T1" s="14"/>
    </row>
    <row r="2" spans="1:24" s="23" customFormat="1" ht="52" x14ac:dyDescent="0.25">
      <c r="A2" s="197" t="s">
        <v>26</v>
      </c>
      <c r="B2" s="6" t="s">
        <v>27</v>
      </c>
      <c r="C2" s="6" t="s">
        <v>28</v>
      </c>
      <c r="D2" s="6" t="s">
        <v>29</v>
      </c>
      <c r="E2" s="6" t="s">
        <v>48</v>
      </c>
      <c r="F2" s="42" t="s">
        <v>12</v>
      </c>
      <c r="G2" s="88" t="s">
        <v>30</v>
      </c>
      <c r="H2" s="7" t="s">
        <v>31</v>
      </c>
      <c r="I2" s="7" t="s">
        <v>32</v>
      </c>
      <c r="J2" s="7" t="s">
        <v>180</v>
      </c>
      <c r="K2" s="7" t="s">
        <v>179</v>
      </c>
      <c r="L2" s="88" t="s">
        <v>10</v>
      </c>
      <c r="M2" s="88" t="s">
        <v>33</v>
      </c>
      <c r="N2" s="42" t="s">
        <v>34</v>
      </c>
      <c r="O2" s="6" t="s">
        <v>35</v>
      </c>
      <c r="P2" s="6" t="s">
        <v>52</v>
      </c>
      <c r="Q2" s="6" t="s">
        <v>51</v>
      </c>
      <c r="R2" s="162" t="s">
        <v>182</v>
      </c>
      <c r="S2" s="16" t="s">
        <v>50</v>
      </c>
      <c r="T2" s="17" t="s">
        <v>172</v>
      </c>
      <c r="U2" s="17" t="s">
        <v>177</v>
      </c>
      <c r="V2" s="17" t="s">
        <v>178</v>
      </c>
      <c r="W2" s="16" t="s">
        <v>49</v>
      </c>
      <c r="X2" s="144" t="s">
        <v>383</v>
      </c>
    </row>
    <row r="3" spans="1:24" s="23" customFormat="1" ht="63" customHeight="1" x14ac:dyDescent="0.25">
      <c r="A3" s="197">
        <v>1</v>
      </c>
      <c r="B3" s="45" t="s">
        <v>567</v>
      </c>
      <c r="C3" s="45"/>
      <c r="D3" s="45" t="s">
        <v>36</v>
      </c>
      <c r="E3" s="198" t="s">
        <v>391</v>
      </c>
      <c r="F3" s="41" t="s">
        <v>236</v>
      </c>
      <c r="G3" s="89">
        <v>648000</v>
      </c>
      <c r="H3" s="284" t="s">
        <v>516</v>
      </c>
      <c r="I3" s="284" t="s">
        <v>517</v>
      </c>
      <c r="J3" s="284" t="s">
        <v>517</v>
      </c>
      <c r="K3" s="284" t="s">
        <v>545</v>
      </c>
      <c r="L3" s="89">
        <v>213480</v>
      </c>
      <c r="M3" s="89"/>
      <c r="N3" s="41" t="s">
        <v>518</v>
      </c>
      <c r="O3" s="285">
        <v>45657</v>
      </c>
      <c r="P3" s="45" t="s">
        <v>519</v>
      </c>
      <c r="Q3" s="45" t="s">
        <v>550</v>
      </c>
      <c r="R3" s="286" t="s">
        <v>566</v>
      </c>
      <c r="S3" s="45"/>
      <c r="T3" s="287"/>
      <c r="U3" s="200" t="s">
        <v>520</v>
      </c>
      <c r="V3" s="15"/>
      <c r="W3" s="44"/>
      <c r="X3" s="48" t="s">
        <v>546</v>
      </c>
    </row>
    <row r="4" spans="1:24" s="23" customFormat="1" ht="65" x14ac:dyDescent="0.25">
      <c r="A4" s="197">
        <v>2</v>
      </c>
      <c r="B4" s="45" t="s">
        <v>559</v>
      </c>
      <c r="C4" s="197" t="s">
        <v>238</v>
      </c>
      <c r="D4" s="45" t="s">
        <v>36</v>
      </c>
      <c r="E4" s="198" t="s">
        <v>391</v>
      </c>
      <c r="F4" s="41" t="s">
        <v>236</v>
      </c>
      <c r="G4" s="89">
        <v>590502</v>
      </c>
      <c r="H4" s="284" t="s">
        <v>521</v>
      </c>
      <c r="I4" s="284" t="s">
        <v>522</v>
      </c>
      <c r="J4" s="284" t="s">
        <v>522</v>
      </c>
      <c r="K4" s="284" t="s">
        <v>523</v>
      </c>
      <c r="L4" s="89">
        <v>590502</v>
      </c>
      <c r="M4" s="89"/>
      <c r="N4" s="41" t="s">
        <v>536</v>
      </c>
      <c r="O4" s="285">
        <v>45657</v>
      </c>
      <c r="P4" s="45" t="s">
        <v>524</v>
      </c>
      <c r="Q4" s="45" t="s">
        <v>551</v>
      </c>
      <c r="R4" s="286" t="s">
        <v>563</v>
      </c>
      <c r="S4" s="45"/>
      <c r="T4" s="287"/>
      <c r="U4" s="200" t="s">
        <v>530</v>
      </c>
      <c r="V4" s="15"/>
      <c r="W4" s="44"/>
      <c r="X4" s="48" t="s">
        <v>547</v>
      </c>
    </row>
    <row r="5" spans="1:24" s="23" customFormat="1" ht="65" x14ac:dyDescent="0.25">
      <c r="A5" s="197">
        <v>3</v>
      </c>
      <c r="B5" s="45" t="s">
        <v>565</v>
      </c>
      <c r="C5" s="45"/>
      <c r="D5" s="45" t="s">
        <v>36</v>
      </c>
      <c r="E5" s="198" t="s">
        <v>391</v>
      </c>
      <c r="F5" s="41" t="s">
        <v>236</v>
      </c>
      <c r="G5" s="89">
        <v>4871625</v>
      </c>
      <c r="H5" s="284" t="s">
        <v>525</v>
      </c>
      <c r="I5" s="284" t="s">
        <v>526</v>
      </c>
      <c r="J5" s="284" t="s">
        <v>526</v>
      </c>
      <c r="K5" s="284" t="s">
        <v>527</v>
      </c>
      <c r="L5" s="89">
        <v>1144473.8600000001</v>
      </c>
      <c r="M5" s="89"/>
      <c r="N5" s="41" t="s">
        <v>537</v>
      </c>
      <c r="O5" s="285">
        <v>45657</v>
      </c>
      <c r="P5" s="45" t="s">
        <v>528</v>
      </c>
      <c r="Q5" s="45" t="s">
        <v>239</v>
      </c>
      <c r="R5" s="286" t="s">
        <v>566</v>
      </c>
      <c r="S5" s="45"/>
      <c r="T5" s="287"/>
      <c r="U5" s="200" t="s">
        <v>529</v>
      </c>
      <c r="V5" s="15"/>
      <c r="W5" s="44"/>
      <c r="X5" s="48" t="s">
        <v>548</v>
      </c>
    </row>
    <row r="6" spans="1:24" s="23" customFormat="1" ht="65" x14ac:dyDescent="0.25">
      <c r="A6" s="197">
        <v>4</v>
      </c>
      <c r="B6" s="45" t="s">
        <v>557</v>
      </c>
      <c r="C6" s="45"/>
      <c r="D6" s="45" t="s">
        <v>36</v>
      </c>
      <c r="E6" s="198" t="s">
        <v>391</v>
      </c>
      <c r="F6" s="41" t="s">
        <v>236</v>
      </c>
      <c r="G6" s="89">
        <v>710999.91</v>
      </c>
      <c r="H6" s="284" t="s">
        <v>532</v>
      </c>
      <c r="I6" s="284" t="s">
        <v>533</v>
      </c>
      <c r="J6" s="284" t="s">
        <v>533</v>
      </c>
      <c r="K6" s="284" t="s">
        <v>534</v>
      </c>
      <c r="L6" s="89">
        <v>501254.92</v>
      </c>
      <c r="M6" s="89"/>
      <c r="N6" s="41" t="s">
        <v>535</v>
      </c>
      <c r="O6" s="285">
        <v>45657</v>
      </c>
      <c r="P6" s="45" t="s">
        <v>538</v>
      </c>
      <c r="Q6" s="45" t="s">
        <v>550</v>
      </c>
      <c r="R6" s="286" t="s">
        <v>561</v>
      </c>
      <c r="S6" s="45"/>
      <c r="T6" s="287"/>
      <c r="U6" s="200" t="s">
        <v>531</v>
      </c>
      <c r="V6" s="15"/>
      <c r="W6" s="44"/>
      <c r="X6" s="48" t="s">
        <v>549</v>
      </c>
    </row>
    <row r="7" spans="1:24" s="23" customFormat="1" ht="39" x14ac:dyDescent="0.25">
      <c r="A7" s="197">
        <v>5</v>
      </c>
      <c r="B7" s="198" t="s">
        <v>569</v>
      </c>
      <c r="C7" s="196" t="s">
        <v>238</v>
      </c>
      <c r="D7" s="198" t="s">
        <v>36</v>
      </c>
      <c r="E7" s="288" t="s">
        <v>570</v>
      </c>
      <c r="F7" s="289" t="s">
        <v>236</v>
      </c>
      <c r="G7" s="290">
        <v>8211000</v>
      </c>
      <c r="H7" s="291" t="s">
        <v>571</v>
      </c>
      <c r="I7" s="292" t="s">
        <v>572</v>
      </c>
      <c r="J7" s="198" t="s">
        <v>572</v>
      </c>
      <c r="K7" s="198" t="s">
        <v>572</v>
      </c>
      <c r="L7" s="290">
        <v>7799300</v>
      </c>
      <c r="M7" s="290">
        <f t="shared" ref="M7" si="0">G7-L7</f>
        <v>411700</v>
      </c>
      <c r="N7" s="289" t="s">
        <v>573</v>
      </c>
      <c r="O7" s="293">
        <v>45657</v>
      </c>
      <c r="P7" s="198" t="s">
        <v>574</v>
      </c>
      <c r="Q7" s="198" t="s">
        <v>575</v>
      </c>
      <c r="R7" s="198" t="s">
        <v>576</v>
      </c>
      <c r="S7" s="45"/>
      <c r="T7" s="294" t="s">
        <v>577</v>
      </c>
      <c r="U7" s="200" t="s">
        <v>578</v>
      </c>
      <c r="V7" s="15"/>
      <c r="W7" s="44"/>
      <c r="X7" s="48"/>
    </row>
    <row r="8" spans="1:24" s="23" customFormat="1" ht="65" x14ac:dyDescent="0.25">
      <c r="A8" s="197">
        <v>6</v>
      </c>
      <c r="B8" s="45" t="s">
        <v>560</v>
      </c>
      <c r="C8" s="197"/>
      <c r="D8" s="45" t="s">
        <v>36</v>
      </c>
      <c r="E8" s="198" t="s">
        <v>391</v>
      </c>
      <c r="F8" s="41" t="s">
        <v>236</v>
      </c>
      <c r="G8" s="89">
        <v>147399.78</v>
      </c>
      <c r="H8" s="284" t="s">
        <v>540</v>
      </c>
      <c r="I8" s="284" t="s">
        <v>541</v>
      </c>
      <c r="J8" s="284" t="s">
        <v>541</v>
      </c>
      <c r="K8" s="284" t="s">
        <v>542</v>
      </c>
      <c r="L8" s="89">
        <v>96546.84</v>
      </c>
      <c r="M8" s="89"/>
      <c r="N8" s="41" t="s">
        <v>544</v>
      </c>
      <c r="O8" s="285">
        <v>45657</v>
      </c>
      <c r="P8" s="45" t="s">
        <v>543</v>
      </c>
      <c r="Q8" s="45" t="s">
        <v>551</v>
      </c>
      <c r="R8" s="286" t="s">
        <v>562</v>
      </c>
      <c r="S8" s="45"/>
      <c r="T8" s="295"/>
      <c r="U8" s="200" t="s">
        <v>539</v>
      </c>
      <c r="V8" s="15"/>
      <c r="W8" s="44"/>
      <c r="X8" s="48"/>
    </row>
    <row r="9" spans="1:24" s="56" customFormat="1" ht="52" x14ac:dyDescent="0.25">
      <c r="A9" s="197">
        <v>7</v>
      </c>
      <c r="B9" s="45" t="s">
        <v>579</v>
      </c>
      <c r="C9" s="196" t="s">
        <v>238</v>
      </c>
      <c r="D9" s="45" t="s">
        <v>36</v>
      </c>
      <c r="E9" s="45" t="s">
        <v>391</v>
      </c>
      <c r="F9" s="89" t="s">
        <v>580</v>
      </c>
      <c r="G9" s="89">
        <v>201600</v>
      </c>
      <c r="H9" s="284" t="s">
        <v>581</v>
      </c>
      <c r="I9" s="45" t="s">
        <v>582</v>
      </c>
      <c r="J9" s="45" t="s">
        <v>582</v>
      </c>
      <c r="K9" s="45" t="s">
        <v>583</v>
      </c>
      <c r="L9" s="89">
        <v>201600</v>
      </c>
      <c r="M9" s="89">
        <v>0</v>
      </c>
      <c r="N9" s="41" t="s">
        <v>584</v>
      </c>
      <c r="O9" s="285">
        <v>45657</v>
      </c>
      <c r="P9" s="45" t="s">
        <v>585</v>
      </c>
      <c r="Q9" s="45" t="s">
        <v>586</v>
      </c>
      <c r="R9" s="45" t="s">
        <v>587</v>
      </c>
      <c r="S9" s="45"/>
      <c r="T9" s="45" t="s">
        <v>588</v>
      </c>
      <c r="U9" s="3" t="s">
        <v>951</v>
      </c>
      <c r="V9" s="44"/>
      <c r="W9" s="44"/>
      <c r="X9" s="48" t="s">
        <v>589</v>
      </c>
    </row>
    <row r="10" spans="1:24" s="56" customFormat="1" ht="94.5" customHeight="1" x14ac:dyDescent="0.25">
      <c r="A10" s="197">
        <v>8</v>
      </c>
      <c r="B10" s="45" t="s">
        <v>590</v>
      </c>
      <c r="C10" s="196" t="s">
        <v>238</v>
      </c>
      <c r="D10" s="45" t="s">
        <v>36</v>
      </c>
      <c r="E10" s="45" t="s">
        <v>391</v>
      </c>
      <c r="F10" s="41" t="s">
        <v>580</v>
      </c>
      <c r="G10" s="89">
        <v>208000</v>
      </c>
      <c r="H10" s="284" t="s">
        <v>581</v>
      </c>
      <c r="I10" s="45" t="s">
        <v>582</v>
      </c>
      <c r="J10" s="45" t="s">
        <v>582</v>
      </c>
      <c r="K10" s="45" t="s">
        <v>583</v>
      </c>
      <c r="L10" s="89">
        <v>208000</v>
      </c>
      <c r="M10" s="89">
        <v>0</v>
      </c>
      <c r="N10" s="41" t="s">
        <v>591</v>
      </c>
      <c r="O10" s="285">
        <v>45657</v>
      </c>
      <c r="P10" s="45" t="s">
        <v>585</v>
      </c>
      <c r="Q10" s="45" t="s">
        <v>586</v>
      </c>
      <c r="R10" s="45" t="s">
        <v>587</v>
      </c>
      <c r="S10" s="45"/>
      <c r="T10" s="45" t="s">
        <v>588</v>
      </c>
      <c r="U10" s="44" t="s">
        <v>864</v>
      </c>
      <c r="V10" s="44"/>
      <c r="W10" s="44"/>
      <c r="X10" s="48" t="s">
        <v>592</v>
      </c>
    </row>
    <row r="11" spans="1:24" s="23" customFormat="1" ht="39" x14ac:dyDescent="0.25">
      <c r="A11" s="197">
        <v>9</v>
      </c>
      <c r="B11" s="45" t="s">
        <v>593</v>
      </c>
      <c r="C11" s="196" t="s">
        <v>238</v>
      </c>
      <c r="D11" s="45" t="s">
        <v>36</v>
      </c>
      <c r="E11" s="45" t="s">
        <v>391</v>
      </c>
      <c r="F11" s="41" t="s">
        <v>580</v>
      </c>
      <c r="G11" s="89">
        <v>63000</v>
      </c>
      <c r="H11" s="284" t="s">
        <v>594</v>
      </c>
      <c r="I11" s="45" t="s">
        <v>595</v>
      </c>
      <c r="J11" s="45" t="s">
        <v>595</v>
      </c>
      <c r="K11" s="45" t="s">
        <v>596</v>
      </c>
      <c r="L11" s="89">
        <v>63000</v>
      </c>
      <c r="M11" s="89">
        <v>0</v>
      </c>
      <c r="N11" s="41" t="s">
        <v>597</v>
      </c>
      <c r="O11" s="285">
        <v>45657</v>
      </c>
      <c r="P11" s="45" t="s">
        <v>598</v>
      </c>
      <c r="Q11" s="45" t="s">
        <v>599</v>
      </c>
      <c r="R11" s="45" t="s">
        <v>600</v>
      </c>
      <c r="S11" s="45"/>
      <c r="T11" s="45" t="s">
        <v>601</v>
      </c>
      <c r="U11" s="44" t="s">
        <v>863</v>
      </c>
      <c r="V11" s="44"/>
      <c r="W11" s="44"/>
      <c r="X11" s="48" t="s">
        <v>602</v>
      </c>
    </row>
    <row r="12" spans="1:24" s="23" customFormat="1" ht="39" x14ac:dyDescent="0.25">
      <c r="A12" s="197">
        <v>10</v>
      </c>
      <c r="B12" s="45" t="s">
        <v>603</v>
      </c>
      <c r="C12" s="197" t="s">
        <v>238</v>
      </c>
      <c r="D12" s="45" t="s">
        <v>36</v>
      </c>
      <c r="E12" s="45" t="s">
        <v>391</v>
      </c>
      <c r="F12" s="41" t="s">
        <v>580</v>
      </c>
      <c r="G12" s="89">
        <v>1300000</v>
      </c>
      <c r="H12" s="284" t="s">
        <v>596</v>
      </c>
      <c r="I12" s="45" t="s">
        <v>604</v>
      </c>
      <c r="J12" s="45" t="s">
        <v>604</v>
      </c>
      <c r="K12" s="45" t="s">
        <v>605</v>
      </c>
      <c r="L12" s="89">
        <v>1300000</v>
      </c>
      <c r="M12" s="89">
        <v>0</v>
      </c>
      <c r="N12" s="41" t="s">
        <v>606</v>
      </c>
      <c r="O12" s="285">
        <v>45657</v>
      </c>
      <c r="P12" s="45" t="s">
        <v>607</v>
      </c>
      <c r="Q12" s="45" t="s">
        <v>608</v>
      </c>
      <c r="R12" s="45" t="s">
        <v>587</v>
      </c>
      <c r="S12" s="45" t="s">
        <v>610</v>
      </c>
      <c r="T12" s="45"/>
      <c r="U12" s="44" t="s">
        <v>862</v>
      </c>
      <c r="V12" s="44"/>
      <c r="W12" s="44"/>
      <c r="X12" s="48" t="s">
        <v>609</v>
      </c>
    </row>
    <row r="13" spans="1:24" s="56" customFormat="1" ht="52" x14ac:dyDescent="0.25">
      <c r="A13" s="197">
        <v>11</v>
      </c>
      <c r="B13" s="45" t="s">
        <v>612</v>
      </c>
      <c r="C13" s="45"/>
      <c r="D13" s="45" t="s">
        <v>36</v>
      </c>
      <c r="E13" s="45" t="s">
        <v>391</v>
      </c>
      <c r="F13" s="41">
        <v>1236</v>
      </c>
      <c r="G13" s="89">
        <v>120000</v>
      </c>
      <c r="H13" s="284" t="s">
        <v>613</v>
      </c>
      <c r="I13" s="45" t="s">
        <v>614</v>
      </c>
      <c r="J13" s="45" t="s">
        <v>614</v>
      </c>
      <c r="K13" s="45" t="s">
        <v>615</v>
      </c>
      <c r="L13" s="89">
        <v>120000</v>
      </c>
      <c r="M13" s="89">
        <f t="shared" ref="M13:M17" si="1">G13-L13</f>
        <v>0</v>
      </c>
      <c r="N13" s="41" t="s">
        <v>635</v>
      </c>
      <c r="O13" s="285">
        <v>45657</v>
      </c>
      <c r="P13" s="45" t="s">
        <v>639</v>
      </c>
      <c r="Q13" s="45" t="s">
        <v>616</v>
      </c>
      <c r="R13" s="45" t="s">
        <v>600</v>
      </c>
      <c r="S13" s="45" t="s">
        <v>648</v>
      </c>
      <c r="T13" s="198"/>
      <c r="U13" s="44" t="s">
        <v>860</v>
      </c>
      <c r="V13" s="296"/>
      <c r="W13" s="296"/>
      <c r="X13" s="297"/>
    </row>
    <row r="14" spans="1:24" s="23" customFormat="1" ht="52" x14ac:dyDescent="0.25">
      <c r="A14" s="197">
        <v>12</v>
      </c>
      <c r="B14" s="45" t="s">
        <v>617</v>
      </c>
      <c r="C14" s="45"/>
      <c r="D14" s="45" t="s">
        <v>36</v>
      </c>
      <c r="E14" s="45" t="s">
        <v>391</v>
      </c>
      <c r="F14" s="41" t="s">
        <v>580</v>
      </c>
      <c r="G14" s="89">
        <v>1380000</v>
      </c>
      <c r="H14" s="284" t="s">
        <v>613</v>
      </c>
      <c r="I14" s="45" t="s">
        <v>614</v>
      </c>
      <c r="J14" s="45" t="s">
        <v>614</v>
      </c>
      <c r="K14" s="45" t="s">
        <v>615</v>
      </c>
      <c r="L14" s="89">
        <v>1380000</v>
      </c>
      <c r="M14" s="89">
        <f t="shared" si="1"/>
        <v>0</v>
      </c>
      <c r="N14" s="41" t="s">
        <v>636</v>
      </c>
      <c r="O14" s="285">
        <v>45657</v>
      </c>
      <c r="P14" s="45" t="s">
        <v>640</v>
      </c>
      <c r="Q14" s="45" t="s">
        <v>616</v>
      </c>
      <c r="R14" s="45" t="s">
        <v>587</v>
      </c>
      <c r="S14" s="45" t="s">
        <v>650</v>
      </c>
      <c r="T14" s="45"/>
      <c r="U14" s="44" t="s">
        <v>861</v>
      </c>
      <c r="V14" s="44"/>
      <c r="W14" s="44"/>
      <c r="X14" s="48"/>
    </row>
    <row r="15" spans="1:24" s="23" customFormat="1" ht="162" customHeight="1" x14ac:dyDescent="0.25">
      <c r="A15" s="197">
        <v>13</v>
      </c>
      <c r="B15" s="45" t="s">
        <v>618</v>
      </c>
      <c r="C15" s="45"/>
      <c r="D15" s="45" t="s">
        <v>36</v>
      </c>
      <c r="E15" s="45" t="s">
        <v>391</v>
      </c>
      <c r="F15" s="41" t="s">
        <v>580</v>
      </c>
      <c r="G15" s="89">
        <v>1380000</v>
      </c>
      <c r="H15" s="284" t="s">
        <v>613</v>
      </c>
      <c r="I15" s="45" t="s">
        <v>614</v>
      </c>
      <c r="J15" s="45" t="s">
        <v>614</v>
      </c>
      <c r="K15" s="45" t="s">
        <v>615</v>
      </c>
      <c r="L15" s="89">
        <v>1380000</v>
      </c>
      <c r="M15" s="89">
        <f t="shared" si="1"/>
        <v>0</v>
      </c>
      <c r="N15" s="41" t="s">
        <v>637</v>
      </c>
      <c r="O15" s="285">
        <v>45657</v>
      </c>
      <c r="P15" s="45" t="s">
        <v>640</v>
      </c>
      <c r="Q15" s="45" t="s">
        <v>616</v>
      </c>
      <c r="R15" s="45" t="s">
        <v>587</v>
      </c>
      <c r="S15" s="45" t="s">
        <v>650</v>
      </c>
      <c r="T15" s="287"/>
      <c r="U15" s="44" t="s">
        <v>858</v>
      </c>
      <c r="V15" s="15"/>
      <c r="W15" s="44"/>
      <c r="X15" s="48"/>
    </row>
    <row r="16" spans="1:24" s="23" customFormat="1" ht="91" x14ac:dyDescent="0.25">
      <c r="A16" s="197">
        <v>14</v>
      </c>
      <c r="B16" s="45" t="s">
        <v>619</v>
      </c>
      <c r="C16" s="45"/>
      <c r="D16" s="45" t="s">
        <v>36</v>
      </c>
      <c r="E16" s="45" t="s">
        <v>391</v>
      </c>
      <c r="F16" s="41" t="s">
        <v>580</v>
      </c>
      <c r="G16" s="89">
        <v>2265500</v>
      </c>
      <c r="H16" s="284" t="s">
        <v>620</v>
      </c>
      <c r="I16" s="45" t="s">
        <v>621</v>
      </c>
      <c r="J16" s="45" t="s">
        <v>621</v>
      </c>
      <c r="K16" s="45" t="s">
        <v>622</v>
      </c>
      <c r="L16" s="89">
        <v>2254172.5</v>
      </c>
      <c r="M16" s="89">
        <f t="shared" si="1"/>
        <v>11327.5</v>
      </c>
      <c r="N16" s="41" t="s">
        <v>638</v>
      </c>
      <c r="O16" s="285">
        <v>45657</v>
      </c>
      <c r="P16" s="45" t="s">
        <v>641</v>
      </c>
      <c r="Q16" s="45" t="s">
        <v>623</v>
      </c>
      <c r="R16" s="45" t="s">
        <v>642</v>
      </c>
      <c r="S16" s="45" t="s">
        <v>649</v>
      </c>
      <c r="T16" s="45"/>
      <c r="U16" s="44" t="s">
        <v>859</v>
      </c>
      <c r="V16" s="15"/>
      <c r="W16" s="44"/>
      <c r="X16" s="48"/>
    </row>
    <row r="17" spans="1:25" s="23" customFormat="1" ht="52" x14ac:dyDescent="0.25">
      <c r="A17" s="197">
        <v>15</v>
      </c>
      <c r="B17" s="44" t="s">
        <v>625</v>
      </c>
      <c r="C17" s="180"/>
      <c r="D17" s="44" t="s">
        <v>36</v>
      </c>
      <c r="E17" s="44" t="s">
        <v>391</v>
      </c>
      <c r="F17" s="181" t="s">
        <v>626</v>
      </c>
      <c r="G17" s="182">
        <v>1500000</v>
      </c>
      <c r="H17" s="183" t="s">
        <v>627</v>
      </c>
      <c r="I17" s="3" t="s">
        <v>628</v>
      </c>
      <c r="J17" s="3" t="s">
        <v>628</v>
      </c>
      <c r="K17" s="3" t="s">
        <v>629</v>
      </c>
      <c r="L17" s="182">
        <v>1500000</v>
      </c>
      <c r="M17" s="185">
        <f t="shared" si="1"/>
        <v>0</v>
      </c>
      <c r="N17" s="148" t="s">
        <v>952</v>
      </c>
      <c r="O17" s="285">
        <v>45657</v>
      </c>
      <c r="P17" s="44" t="s">
        <v>849</v>
      </c>
      <c r="Q17" s="44" t="s">
        <v>630</v>
      </c>
      <c r="R17" s="44" t="s">
        <v>850</v>
      </c>
      <c r="S17" s="45" t="s">
        <v>923</v>
      </c>
      <c r="T17" s="44"/>
      <c r="U17" s="44" t="s">
        <v>851</v>
      </c>
      <c r="V17" s="141"/>
      <c r="W17" s="141"/>
      <c r="X17" s="143"/>
    </row>
    <row r="18" spans="1:25" s="31" customFormat="1" ht="57.75" hidden="1" customHeight="1" x14ac:dyDescent="0.25">
      <c r="A18" s="197">
        <v>16</v>
      </c>
      <c r="B18" s="44" t="s">
        <v>631</v>
      </c>
      <c r="C18" s="196" t="s">
        <v>920</v>
      </c>
      <c r="D18" s="44" t="s">
        <v>237</v>
      </c>
      <c r="E18" s="44" t="s">
        <v>632</v>
      </c>
      <c r="F18" s="181" t="s">
        <v>580</v>
      </c>
      <c r="G18" s="182">
        <v>1200000</v>
      </c>
      <c r="H18" s="183" t="s">
        <v>627</v>
      </c>
      <c r="I18" s="3" t="s">
        <v>633</v>
      </c>
      <c r="J18" s="3" t="s">
        <v>633</v>
      </c>
      <c r="K18" s="3" t="s">
        <v>634</v>
      </c>
      <c r="L18" s="185"/>
      <c r="M18" s="182"/>
      <c r="N18" s="223" t="s">
        <v>921</v>
      </c>
      <c r="O18" s="184"/>
      <c r="P18" s="44"/>
      <c r="Q18" s="44" t="s">
        <v>630</v>
      </c>
      <c r="R18" s="44" t="s">
        <v>922</v>
      </c>
      <c r="S18" s="45" t="s">
        <v>651</v>
      </c>
      <c r="T18" s="15"/>
      <c r="U18" s="44" t="s">
        <v>852</v>
      </c>
      <c r="V18" s="44" t="s">
        <v>953</v>
      </c>
      <c r="W18" s="44" t="s">
        <v>954</v>
      </c>
      <c r="X18" s="143"/>
      <c r="Y18" s="23"/>
    </row>
    <row r="19" spans="1:25" ht="99" customHeight="1" x14ac:dyDescent="0.3">
      <c r="A19" s="197">
        <v>17</v>
      </c>
      <c r="B19" s="298" t="s">
        <v>645</v>
      </c>
      <c r="C19" s="176"/>
      <c r="D19" s="176" t="s">
        <v>36</v>
      </c>
      <c r="E19" s="176" t="s">
        <v>624</v>
      </c>
      <c r="F19" s="148" t="s">
        <v>236</v>
      </c>
      <c r="G19" s="177">
        <v>563316.49</v>
      </c>
      <c r="H19" s="174" t="s">
        <v>653</v>
      </c>
      <c r="I19" s="3" t="s">
        <v>644</v>
      </c>
      <c r="J19" s="3" t="s">
        <v>644</v>
      </c>
      <c r="K19" s="3" t="s">
        <v>633</v>
      </c>
      <c r="L19" s="142">
        <v>476002.51</v>
      </c>
      <c r="M19" s="89">
        <f t="shared" ref="M19:M50" si="2">G19-L19</f>
        <v>87313.979999999981</v>
      </c>
      <c r="N19" s="130" t="s">
        <v>970</v>
      </c>
      <c r="O19" s="285">
        <v>45657</v>
      </c>
      <c r="P19" s="141" t="s">
        <v>896</v>
      </c>
      <c r="Q19" s="141" t="s">
        <v>239</v>
      </c>
      <c r="R19" s="44" t="s">
        <v>897</v>
      </c>
      <c r="S19" s="141" t="s">
        <v>610</v>
      </c>
      <c r="T19" s="141"/>
      <c r="U19" s="44" t="s">
        <v>853</v>
      </c>
      <c r="V19" s="141"/>
      <c r="W19" s="141"/>
      <c r="X19" s="143"/>
      <c r="Y19" s="23"/>
    </row>
    <row r="20" spans="1:25" s="31" customFormat="1" ht="90.75" customHeight="1" x14ac:dyDescent="0.3">
      <c r="A20" s="197">
        <v>18</v>
      </c>
      <c r="B20" s="298" t="s">
        <v>643</v>
      </c>
      <c r="C20" s="176"/>
      <c r="D20" s="176" t="s">
        <v>36</v>
      </c>
      <c r="E20" s="176" t="s">
        <v>624</v>
      </c>
      <c r="F20" s="148" t="s">
        <v>236</v>
      </c>
      <c r="G20" s="177">
        <v>474484.91</v>
      </c>
      <c r="H20" s="174" t="s">
        <v>653</v>
      </c>
      <c r="I20" s="3" t="s">
        <v>644</v>
      </c>
      <c r="J20" s="3" t="s">
        <v>644</v>
      </c>
      <c r="K20" s="3" t="s">
        <v>633</v>
      </c>
      <c r="L20" s="142">
        <v>472112.49</v>
      </c>
      <c r="M20" s="89">
        <f t="shared" si="2"/>
        <v>2372.4199999999837</v>
      </c>
      <c r="N20" s="130" t="s">
        <v>969</v>
      </c>
      <c r="O20" s="285">
        <v>45657</v>
      </c>
      <c r="P20" s="141" t="s">
        <v>895</v>
      </c>
      <c r="Q20" s="141" t="s">
        <v>239</v>
      </c>
      <c r="R20" s="44" t="s">
        <v>893</v>
      </c>
      <c r="S20" s="141" t="s">
        <v>958</v>
      </c>
      <c r="T20" s="141"/>
      <c r="U20" s="44" t="s">
        <v>854</v>
      </c>
      <c r="V20" s="141"/>
      <c r="W20" s="141"/>
      <c r="X20" s="143"/>
      <c r="Y20" s="23"/>
    </row>
    <row r="21" spans="1:25" s="31" customFormat="1" ht="65" x14ac:dyDescent="0.3">
      <c r="A21" s="197">
        <v>19</v>
      </c>
      <c r="B21" s="298" t="s">
        <v>647</v>
      </c>
      <c r="C21" s="196" t="s">
        <v>238</v>
      </c>
      <c r="D21" s="176" t="s">
        <v>36</v>
      </c>
      <c r="E21" s="176" t="s">
        <v>624</v>
      </c>
      <c r="F21" s="148" t="s">
        <v>580</v>
      </c>
      <c r="G21" s="177">
        <v>106334.3</v>
      </c>
      <c r="H21" s="174" t="s">
        <v>646</v>
      </c>
      <c r="I21" s="3" t="s">
        <v>629</v>
      </c>
      <c r="J21" s="3" t="s">
        <v>629</v>
      </c>
      <c r="K21" s="3" t="s">
        <v>644</v>
      </c>
      <c r="L21" s="142">
        <v>106334.3</v>
      </c>
      <c r="M21" s="89">
        <f t="shared" si="2"/>
        <v>0</v>
      </c>
      <c r="N21" s="130" t="s">
        <v>957</v>
      </c>
      <c r="O21" s="285">
        <v>45657</v>
      </c>
      <c r="P21" s="141" t="s">
        <v>847</v>
      </c>
      <c r="Q21" s="141" t="s">
        <v>239</v>
      </c>
      <c r="R21" s="44" t="s">
        <v>848</v>
      </c>
      <c r="S21" s="141" t="s">
        <v>955</v>
      </c>
      <c r="T21" s="141"/>
      <c r="U21" s="44" t="s">
        <v>855</v>
      </c>
      <c r="V21" s="178"/>
      <c r="W21" s="141"/>
      <c r="X21" s="143"/>
      <c r="Y21" s="23"/>
    </row>
    <row r="22" spans="1:25" ht="66" customHeight="1" x14ac:dyDescent="0.25">
      <c r="A22" s="197">
        <v>20</v>
      </c>
      <c r="B22" s="44" t="s">
        <v>652</v>
      </c>
      <c r="C22" s="141"/>
      <c r="D22" s="141" t="s">
        <v>36</v>
      </c>
      <c r="E22" s="141" t="s">
        <v>391</v>
      </c>
      <c r="F22" s="130" t="s">
        <v>236</v>
      </c>
      <c r="G22" s="142">
        <v>799399.35</v>
      </c>
      <c r="H22" s="143" t="s">
        <v>646</v>
      </c>
      <c r="I22" s="3" t="s">
        <v>644</v>
      </c>
      <c r="J22" s="3" t="s">
        <v>644</v>
      </c>
      <c r="K22" s="3" t="s">
        <v>633</v>
      </c>
      <c r="L22" s="225">
        <v>97921.35</v>
      </c>
      <c r="M22" s="89">
        <f t="shared" si="2"/>
        <v>701478</v>
      </c>
      <c r="N22" s="148" t="s">
        <v>968</v>
      </c>
      <c r="O22" s="285">
        <v>45657</v>
      </c>
      <c r="P22" s="44" t="s">
        <v>891</v>
      </c>
      <c r="Q22" s="44" t="s">
        <v>892</v>
      </c>
      <c r="R22" s="44" t="s">
        <v>897</v>
      </c>
      <c r="S22" s="44" t="s">
        <v>959</v>
      </c>
      <c r="T22" s="44" t="s">
        <v>894</v>
      </c>
      <c r="U22" s="44" t="s">
        <v>856</v>
      </c>
      <c r="V22" s="141"/>
      <c r="W22" s="141"/>
      <c r="X22" s="143"/>
      <c r="Y22" s="23"/>
    </row>
    <row r="23" spans="1:25" ht="39" customHeight="1" x14ac:dyDescent="0.25">
      <c r="A23" s="197">
        <v>21</v>
      </c>
      <c r="B23" s="44" t="s">
        <v>655</v>
      </c>
      <c r="C23" s="44"/>
      <c r="D23" s="44" t="s">
        <v>36</v>
      </c>
      <c r="E23" s="44" t="s">
        <v>624</v>
      </c>
      <c r="F23" s="181" t="s">
        <v>580</v>
      </c>
      <c r="G23" s="182">
        <v>826666.7</v>
      </c>
      <c r="H23" s="48" t="s">
        <v>654</v>
      </c>
      <c r="I23" s="3" t="s">
        <v>629</v>
      </c>
      <c r="J23" s="3" t="s">
        <v>629</v>
      </c>
      <c r="K23" s="3" t="s">
        <v>644</v>
      </c>
      <c r="L23" s="182">
        <v>826658.19</v>
      </c>
      <c r="M23" s="89">
        <f t="shared" si="2"/>
        <v>8.5100000000093132</v>
      </c>
      <c r="N23" s="130" t="s">
        <v>956</v>
      </c>
      <c r="O23" s="285">
        <v>45657</v>
      </c>
      <c r="P23" s="141" t="s">
        <v>846</v>
      </c>
      <c r="Q23" s="141" t="s">
        <v>239</v>
      </c>
      <c r="R23" s="186" t="s">
        <v>845</v>
      </c>
      <c r="S23" s="141" t="s">
        <v>948</v>
      </c>
      <c r="T23" s="141"/>
      <c r="U23" s="44" t="s">
        <v>857</v>
      </c>
      <c r="V23" s="141"/>
      <c r="W23" s="141"/>
      <c r="X23" s="143"/>
      <c r="Y23" s="23"/>
    </row>
    <row r="24" spans="1:25" s="23" customFormat="1" x14ac:dyDescent="0.25">
      <c r="A24" s="197"/>
      <c r="B24" s="45"/>
      <c r="C24" s="57"/>
      <c r="D24" s="141"/>
      <c r="E24" s="141"/>
      <c r="F24" s="130"/>
      <c r="G24" s="142"/>
      <c r="H24" s="143"/>
      <c r="I24" s="3"/>
      <c r="J24" s="3"/>
      <c r="K24" s="3"/>
      <c r="L24" s="142"/>
      <c r="M24" s="89">
        <f t="shared" si="2"/>
        <v>0</v>
      </c>
      <c r="N24" s="130"/>
      <c r="O24" s="175"/>
      <c r="P24" s="141"/>
      <c r="Q24" s="331"/>
      <c r="R24" s="163"/>
      <c r="S24" s="331"/>
      <c r="T24" s="331"/>
      <c r="U24" s="331"/>
      <c r="V24" s="331"/>
      <c r="W24" s="331"/>
      <c r="X24" s="332"/>
    </row>
    <row r="25" spans="1:25" x14ac:dyDescent="0.25">
      <c r="A25" s="333"/>
      <c r="B25" s="14"/>
      <c r="C25" s="14"/>
      <c r="D25" s="14"/>
      <c r="E25" s="14"/>
      <c r="F25" s="325"/>
      <c r="G25" s="337"/>
      <c r="H25" s="161"/>
      <c r="I25" s="334"/>
      <c r="J25" s="334"/>
      <c r="K25" s="334"/>
      <c r="L25" s="337"/>
      <c r="M25" s="335">
        <f t="shared" si="2"/>
        <v>0</v>
      </c>
      <c r="N25" s="325"/>
      <c r="O25" s="338"/>
      <c r="P25" s="14"/>
      <c r="Q25" s="14"/>
      <c r="R25" s="161"/>
      <c r="S25" s="14"/>
      <c r="T25" s="14"/>
      <c r="U25" s="14"/>
      <c r="V25" s="14"/>
      <c r="W25" s="14"/>
      <c r="X25" s="161"/>
      <c r="Y25" s="14"/>
    </row>
    <row r="26" spans="1:25" s="23" customFormat="1" x14ac:dyDescent="0.25">
      <c r="A26" s="333"/>
      <c r="B26" s="14"/>
      <c r="C26" s="339"/>
      <c r="D26" s="340"/>
      <c r="E26" s="341"/>
      <c r="F26" s="325"/>
      <c r="G26" s="337"/>
      <c r="H26" s="342"/>
      <c r="I26" s="334"/>
      <c r="J26" s="334"/>
      <c r="K26" s="334"/>
      <c r="L26" s="337"/>
      <c r="M26" s="335">
        <f t="shared" si="2"/>
        <v>0</v>
      </c>
      <c r="N26" s="325"/>
      <c r="O26" s="338"/>
      <c r="P26" s="14"/>
      <c r="Q26" s="14"/>
      <c r="R26" s="161"/>
      <c r="S26" s="14"/>
      <c r="T26" s="14"/>
      <c r="U26" s="14"/>
      <c r="V26" s="338"/>
      <c r="W26" s="14"/>
      <c r="X26" s="161"/>
      <c r="Y26" s="14"/>
    </row>
    <row r="27" spans="1:25" s="23" customFormat="1" x14ac:dyDescent="0.25">
      <c r="A27" s="333"/>
      <c r="B27" s="14"/>
      <c r="C27" s="14"/>
      <c r="D27" s="14"/>
      <c r="E27" s="14"/>
      <c r="F27" s="325"/>
      <c r="G27" s="337"/>
      <c r="H27" s="161"/>
      <c r="I27" s="334"/>
      <c r="J27" s="334"/>
      <c r="K27" s="334"/>
      <c r="L27" s="337"/>
      <c r="M27" s="335">
        <f t="shared" si="2"/>
        <v>0</v>
      </c>
      <c r="N27" s="325"/>
      <c r="O27" s="338"/>
      <c r="P27" s="14"/>
      <c r="Q27" s="14"/>
      <c r="R27" s="161"/>
      <c r="S27" s="14"/>
      <c r="T27" s="14"/>
      <c r="U27" s="14"/>
      <c r="V27" s="14"/>
      <c r="W27" s="14"/>
      <c r="X27" s="161"/>
      <c r="Y27" s="14"/>
    </row>
    <row r="28" spans="1:25" ht="51" hidden="1" customHeight="1" x14ac:dyDescent="0.25">
      <c r="A28" s="333"/>
      <c r="B28" s="14" t="s">
        <v>949</v>
      </c>
      <c r="C28" s="343"/>
      <c r="D28" s="14" t="s">
        <v>237</v>
      </c>
      <c r="E28" s="14" t="s">
        <v>632</v>
      </c>
      <c r="F28" s="325" t="s">
        <v>580</v>
      </c>
      <c r="G28" s="337">
        <v>1200000</v>
      </c>
      <c r="H28" s="161"/>
      <c r="I28" s="334"/>
      <c r="J28" s="334"/>
      <c r="K28" s="334"/>
      <c r="L28" s="337"/>
      <c r="M28" s="335">
        <f t="shared" si="2"/>
        <v>1200000</v>
      </c>
      <c r="N28" s="325"/>
      <c r="O28" s="338"/>
      <c r="P28" s="14"/>
      <c r="Q28" s="14" t="s">
        <v>961</v>
      </c>
      <c r="R28" s="161"/>
      <c r="S28" s="14" t="s">
        <v>950</v>
      </c>
      <c r="T28" s="14" t="s">
        <v>979</v>
      </c>
      <c r="U28" s="14"/>
      <c r="V28" s="14"/>
      <c r="W28" s="14"/>
      <c r="X28" s="161"/>
      <c r="Y28" s="14"/>
    </row>
    <row r="29" spans="1:25" s="23" customFormat="1" ht="33.75" hidden="1" customHeight="1" x14ac:dyDescent="0.25">
      <c r="A29" s="333"/>
      <c r="B29" s="14" t="s">
        <v>962</v>
      </c>
      <c r="C29" s="14"/>
      <c r="D29" s="14" t="s">
        <v>36</v>
      </c>
      <c r="E29" s="14" t="s">
        <v>570</v>
      </c>
      <c r="F29" s="325" t="s">
        <v>580</v>
      </c>
      <c r="G29" s="337">
        <v>1617600</v>
      </c>
      <c r="H29" s="161" t="s">
        <v>963</v>
      </c>
      <c r="I29" s="334" t="s">
        <v>964</v>
      </c>
      <c r="J29" s="334" t="s">
        <v>964</v>
      </c>
      <c r="K29" s="334" t="s">
        <v>965</v>
      </c>
      <c r="L29" s="337"/>
      <c r="M29" s="335">
        <f t="shared" si="2"/>
        <v>1617600</v>
      </c>
      <c r="N29" s="325"/>
      <c r="O29" s="338"/>
      <c r="P29" s="14"/>
      <c r="Q29" s="14" t="s">
        <v>966</v>
      </c>
      <c r="R29" s="161"/>
      <c r="S29" s="14"/>
      <c r="T29" s="14" t="s">
        <v>967</v>
      </c>
      <c r="U29" s="14"/>
      <c r="V29" s="14"/>
      <c r="W29" s="14"/>
      <c r="X29" s="161"/>
      <c r="Y29" s="14"/>
    </row>
    <row r="30" spans="1:25" ht="26" hidden="1" x14ac:dyDescent="0.25">
      <c r="A30" s="333"/>
      <c r="B30" s="14" t="s">
        <v>972</v>
      </c>
      <c r="C30" s="14"/>
      <c r="D30" s="14" t="s">
        <v>36</v>
      </c>
      <c r="E30" s="14" t="s">
        <v>570</v>
      </c>
      <c r="F30" s="325" t="s">
        <v>626</v>
      </c>
      <c r="G30" s="337">
        <v>135333.32999999999</v>
      </c>
      <c r="H30" s="161"/>
      <c r="I30" s="334"/>
      <c r="J30" s="334"/>
      <c r="K30" s="334"/>
      <c r="L30" s="337"/>
      <c r="M30" s="335">
        <f t="shared" si="2"/>
        <v>135333.32999999999</v>
      </c>
      <c r="N30" s="325"/>
      <c r="O30" s="338"/>
      <c r="P30" s="14"/>
      <c r="Q30" s="14" t="s">
        <v>973</v>
      </c>
      <c r="R30" s="161"/>
      <c r="S30" s="14"/>
      <c r="T30" s="14" t="s">
        <v>977</v>
      </c>
      <c r="U30" s="14"/>
      <c r="V30" s="14"/>
      <c r="W30" s="14"/>
      <c r="X30" s="161"/>
      <c r="Y30" s="14"/>
    </row>
    <row r="31" spans="1:25" ht="61.5" hidden="1" customHeight="1" x14ac:dyDescent="0.25">
      <c r="A31" s="333"/>
      <c r="B31" s="14" t="s">
        <v>974</v>
      </c>
      <c r="C31" s="14"/>
      <c r="D31" s="14" t="s">
        <v>36</v>
      </c>
      <c r="E31" s="14" t="s">
        <v>391</v>
      </c>
      <c r="F31" s="325" t="s">
        <v>236</v>
      </c>
      <c r="G31" s="337">
        <v>118271.58</v>
      </c>
      <c r="H31" s="161"/>
      <c r="I31" s="334"/>
      <c r="J31" s="334"/>
      <c r="K31" s="334"/>
      <c r="L31" s="344"/>
      <c r="M31" s="335">
        <f t="shared" si="2"/>
        <v>118271.58</v>
      </c>
      <c r="N31" s="345"/>
      <c r="O31" s="338"/>
      <c r="P31" s="14"/>
      <c r="Q31" s="14" t="s">
        <v>975</v>
      </c>
      <c r="R31" s="14"/>
      <c r="S31" s="14" t="s">
        <v>976</v>
      </c>
      <c r="T31" s="14" t="s">
        <v>978</v>
      </c>
      <c r="U31" s="14"/>
      <c r="V31" s="14"/>
      <c r="W31" s="14"/>
      <c r="X31" s="161"/>
      <c r="Y31" s="14"/>
    </row>
    <row r="32" spans="1:25" x14ac:dyDescent="0.25">
      <c r="A32" s="333"/>
      <c r="B32" s="14"/>
      <c r="C32" s="14"/>
      <c r="D32" s="14"/>
      <c r="E32" s="14"/>
      <c r="F32" s="325"/>
      <c r="G32" s="337"/>
      <c r="H32" s="161"/>
      <c r="I32" s="334"/>
      <c r="J32" s="334"/>
      <c r="K32" s="334"/>
      <c r="L32" s="337"/>
      <c r="M32" s="335">
        <f t="shared" si="2"/>
        <v>0</v>
      </c>
      <c r="N32" s="325"/>
      <c r="O32" s="338"/>
      <c r="P32" s="14"/>
      <c r="Q32" s="14"/>
      <c r="R32" s="161"/>
      <c r="S32" s="14"/>
      <c r="T32" s="14"/>
      <c r="U32" s="14"/>
      <c r="V32" s="14"/>
      <c r="W32" s="14"/>
      <c r="X32" s="161"/>
      <c r="Y32" s="14"/>
    </row>
    <row r="33" spans="1:25" x14ac:dyDescent="0.25">
      <c r="A33" s="333"/>
      <c r="B33" s="14"/>
      <c r="C33" s="14"/>
      <c r="D33" s="14"/>
      <c r="E33" s="14"/>
      <c r="F33" s="325"/>
      <c r="G33" s="337"/>
      <c r="H33" s="161"/>
      <c r="I33" s="334"/>
      <c r="J33" s="334"/>
      <c r="K33" s="334"/>
      <c r="L33" s="337"/>
      <c r="M33" s="335">
        <f t="shared" si="2"/>
        <v>0</v>
      </c>
      <c r="N33" s="325"/>
      <c r="O33" s="338"/>
      <c r="P33" s="14"/>
      <c r="Q33" s="14"/>
      <c r="R33" s="161"/>
      <c r="S33" s="14"/>
      <c r="T33" s="14"/>
      <c r="U33" s="14"/>
      <c r="V33" s="14"/>
      <c r="W33" s="14"/>
      <c r="X33" s="161"/>
      <c r="Y33" s="14"/>
    </row>
    <row r="34" spans="1:25" x14ac:dyDescent="0.25">
      <c r="A34" s="333"/>
      <c r="B34" s="14"/>
      <c r="C34" s="14"/>
      <c r="D34" s="14"/>
      <c r="E34" s="14"/>
      <c r="F34" s="325"/>
      <c r="G34" s="337"/>
      <c r="H34" s="161"/>
      <c r="I34" s="334"/>
      <c r="J34" s="334"/>
      <c r="K34" s="334"/>
      <c r="L34" s="337"/>
      <c r="M34" s="335">
        <f t="shared" si="2"/>
        <v>0</v>
      </c>
      <c r="N34" s="346"/>
      <c r="O34" s="338"/>
      <c r="P34" s="14"/>
      <c r="Q34" s="14"/>
      <c r="R34" s="161"/>
      <c r="S34" s="14"/>
      <c r="T34" s="14"/>
      <c r="U34" s="14"/>
      <c r="V34" s="14"/>
      <c r="W34" s="14"/>
      <c r="X34" s="161"/>
      <c r="Y34" s="14"/>
    </row>
    <row r="35" spans="1:25" x14ac:dyDescent="0.25">
      <c r="A35" s="333"/>
      <c r="B35" s="14"/>
      <c r="C35" s="333"/>
      <c r="D35" s="14"/>
      <c r="E35" s="14"/>
      <c r="F35" s="325"/>
      <c r="G35" s="337"/>
      <c r="H35" s="161"/>
      <c r="I35" s="334"/>
      <c r="J35" s="334"/>
      <c r="K35" s="334"/>
      <c r="L35" s="337"/>
      <c r="M35" s="335">
        <f t="shared" si="2"/>
        <v>0</v>
      </c>
      <c r="N35" s="333"/>
      <c r="O35" s="14"/>
      <c r="P35" s="14"/>
      <c r="Q35" s="14"/>
      <c r="R35" s="161"/>
      <c r="S35" s="14"/>
      <c r="T35" s="14"/>
      <c r="U35" s="14"/>
      <c r="V35" s="14"/>
      <c r="W35" s="14"/>
      <c r="X35" s="161"/>
      <c r="Y35" s="14"/>
    </row>
    <row r="36" spans="1:25" x14ac:dyDescent="0.25">
      <c r="A36" s="333"/>
      <c r="B36" s="14"/>
      <c r="C36" s="339"/>
      <c r="D36" s="14"/>
      <c r="E36" s="14"/>
      <c r="F36" s="325"/>
      <c r="G36" s="337"/>
      <c r="H36" s="161"/>
      <c r="I36" s="334"/>
      <c r="J36" s="334"/>
      <c r="K36" s="334"/>
      <c r="L36" s="337"/>
      <c r="M36" s="335">
        <f t="shared" si="2"/>
        <v>0</v>
      </c>
      <c r="N36" s="325"/>
      <c r="O36" s="338"/>
      <c r="P36" s="14"/>
      <c r="Q36" s="14"/>
      <c r="R36" s="161"/>
      <c r="S36" s="14"/>
      <c r="T36" s="14"/>
      <c r="U36" s="14"/>
      <c r="V36" s="14"/>
      <c r="W36" s="14"/>
      <c r="X36" s="161"/>
      <c r="Y36" s="14"/>
    </row>
    <row r="37" spans="1:25" x14ac:dyDescent="0.25">
      <c r="A37" s="333"/>
      <c r="B37" s="14"/>
      <c r="C37" s="14"/>
      <c r="D37" s="14"/>
      <c r="E37" s="14"/>
      <c r="F37" s="325"/>
      <c r="G37" s="337"/>
      <c r="H37" s="161"/>
      <c r="I37" s="334"/>
      <c r="J37" s="334"/>
      <c r="K37" s="334"/>
      <c r="L37" s="337"/>
      <c r="M37" s="335">
        <f t="shared" si="2"/>
        <v>0</v>
      </c>
      <c r="N37" s="325"/>
      <c r="O37" s="338"/>
      <c r="P37" s="14"/>
      <c r="Q37" s="14"/>
      <c r="R37" s="161"/>
      <c r="S37" s="14"/>
      <c r="T37" s="14"/>
      <c r="U37" s="14"/>
      <c r="V37" s="14"/>
      <c r="W37" s="14"/>
      <c r="X37" s="161"/>
      <c r="Y37" s="14"/>
    </row>
    <row r="38" spans="1:25" s="49" customFormat="1" x14ac:dyDescent="0.25">
      <c r="A38" s="333"/>
      <c r="B38" s="325"/>
      <c r="C38" s="339"/>
      <c r="D38" s="325"/>
      <c r="E38" s="325"/>
      <c r="F38" s="325"/>
      <c r="G38" s="337"/>
      <c r="H38" s="325"/>
      <c r="I38" s="334"/>
      <c r="J38" s="334"/>
      <c r="K38" s="334"/>
      <c r="L38" s="337"/>
      <c r="M38" s="335">
        <f t="shared" si="2"/>
        <v>0</v>
      </c>
      <c r="N38" s="325"/>
      <c r="O38" s="338"/>
      <c r="P38" s="325"/>
      <c r="Q38" s="325"/>
      <c r="R38" s="161"/>
      <c r="S38" s="325"/>
      <c r="T38" s="325"/>
      <c r="U38" s="325"/>
      <c r="V38" s="325"/>
      <c r="W38" s="325"/>
      <c r="X38" s="161"/>
      <c r="Y38" s="325"/>
    </row>
    <row r="39" spans="1:25" s="23" customFormat="1" x14ac:dyDescent="0.25">
      <c r="A39" s="333"/>
      <c r="B39" s="14"/>
      <c r="C39" s="339"/>
      <c r="D39" s="14"/>
      <c r="E39" s="326"/>
      <c r="F39" s="325"/>
      <c r="G39" s="337"/>
      <c r="H39" s="161"/>
      <c r="I39" s="334"/>
      <c r="J39" s="334"/>
      <c r="K39" s="334"/>
      <c r="L39" s="337"/>
      <c r="M39" s="335">
        <f t="shared" si="2"/>
        <v>0</v>
      </c>
      <c r="N39" s="345"/>
      <c r="O39" s="338"/>
      <c r="P39" s="14"/>
      <c r="Q39" s="14"/>
      <c r="R39" s="161"/>
      <c r="S39" s="14"/>
      <c r="T39" s="14"/>
      <c r="U39" s="14"/>
      <c r="V39" s="338"/>
      <c r="W39" s="14"/>
      <c r="X39" s="161"/>
      <c r="Y39" s="14"/>
    </row>
    <row r="40" spans="1:25" s="23" customFormat="1" x14ac:dyDescent="0.25">
      <c r="A40" s="333"/>
      <c r="B40" s="14"/>
      <c r="C40" s="14"/>
      <c r="D40" s="14"/>
      <c r="E40" s="14"/>
      <c r="F40" s="325"/>
      <c r="G40" s="337"/>
      <c r="H40" s="161"/>
      <c r="I40" s="334"/>
      <c r="J40" s="334"/>
      <c r="K40" s="334"/>
      <c r="L40" s="337"/>
      <c r="M40" s="335">
        <f t="shared" si="2"/>
        <v>0</v>
      </c>
      <c r="N40" s="325"/>
      <c r="O40" s="338"/>
      <c r="P40" s="14"/>
      <c r="Q40" s="14"/>
      <c r="R40" s="161"/>
      <c r="S40" s="14"/>
      <c r="T40" s="14"/>
      <c r="U40" s="14"/>
      <c r="V40" s="14"/>
      <c r="W40" s="14"/>
      <c r="X40" s="161"/>
      <c r="Y40" s="14"/>
    </row>
    <row r="41" spans="1:25" s="23" customFormat="1" x14ac:dyDescent="0.25">
      <c r="A41" s="333"/>
      <c r="B41" s="336"/>
      <c r="C41" s="339"/>
      <c r="D41" s="14"/>
      <c r="E41" s="14"/>
      <c r="F41" s="325"/>
      <c r="G41" s="337"/>
      <c r="H41" s="161"/>
      <c r="I41" s="334"/>
      <c r="J41" s="334"/>
      <c r="K41" s="334"/>
      <c r="L41" s="337"/>
      <c r="M41" s="335">
        <f t="shared" si="2"/>
        <v>0</v>
      </c>
      <c r="N41" s="339"/>
      <c r="O41" s="14"/>
      <c r="P41" s="14"/>
      <c r="Q41" s="14"/>
      <c r="R41" s="161"/>
      <c r="S41" s="14"/>
      <c r="T41" s="14"/>
      <c r="U41" s="14"/>
      <c r="V41" s="14"/>
      <c r="W41" s="14"/>
      <c r="X41" s="161"/>
      <c r="Y41" s="14"/>
    </row>
    <row r="42" spans="1:25" s="23" customFormat="1" x14ac:dyDescent="0.25">
      <c r="A42" s="333"/>
      <c r="B42" s="336"/>
      <c r="C42" s="339"/>
      <c r="D42" s="14"/>
      <c r="E42" s="326"/>
      <c r="F42" s="325"/>
      <c r="G42" s="337"/>
      <c r="H42" s="161"/>
      <c r="I42" s="334"/>
      <c r="J42" s="334"/>
      <c r="K42" s="334"/>
      <c r="L42" s="337"/>
      <c r="M42" s="335">
        <f t="shared" si="2"/>
        <v>0</v>
      </c>
      <c r="N42" s="345"/>
      <c r="O42" s="338"/>
      <c r="P42" s="14"/>
      <c r="Q42" s="14"/>
      <c r="R42" s="161"/>
      <c r="S42" s="14"/>
      <c r="T42" s="14"/>
      <c r="U42" s="14"/>
      <c r="V42" s="14"/>
      <c r="W42" s="14"/>
      <c r="X42" s="161"/>
      <c r="Y42" s="14"/>
    </row>
    <row r="43" spans="1:25" x14ac:dyDescent="0.25">
      <c r="A43" s="333"/>
      <c r="B43" s="14"/>
      <c r="C43" s="14"/>
      <c r="D43" s="14"/>
      <c r="E43" s="14"/>
      <c r="F43" s="325"/>
      <c r="G43" s="337"/>
      <c r="H43" s="161"/>
      <c r="I43" s="334"/>
      <c r="J43" s="334"/>
      <c r="K43" s="334"/>
      <c r="L43" s="337"/>
      <c r="M43" s="335">
        <f t="shared" si="2"/>
        <v>0</v>
      </c>
      <c r="N43" s="325"/>
      <c r="O43" s="338"/>
      <c r="P43" s="14"/>
      <c r="Q43" s="14"/>
      <c r="R43" s="161"/>
      <c r="S43" s="14"/>
      <c r="T43" s="14"/>
      <c r="U43" s="14"/>
      <c r="V43" s="14"/>
      <c r="W43" s="14"/>
      <c r="X43" s="161"/>
      <c r="Y43" s="14"/>
    </row>
    <row r="44" spans="1:25" s="23" customFormat="1" x14ac:dyDescent="0.25">
      <c r="A44" s="333"/>
      <c r="B44" s="14"/>
      <c r="C44" s="14"/>
      <c r="D44" s="14"/>
      <c r="E44" s="14"/>
      <c r="F44" s="325"/>
      <c r="G44" s="337"/>
      <c r="H44" s="325"/>
      <c r="I44" s="334"/>
      <c r="J44" s="334"/>
      <c r="K44" s="334"/>
      <c r="L44" s="337"/>
      <c r="M44" s="335">
        <f t="shared" si="2"/>
        <v>0</v>
      </c>
      <c r="N44" s="325"/>
      <c r="O44" s="338"/>
      <c r="P44" s="14"/>
      <c r="Q44" s="14"/>
      <c r="R44" s="161"/>
      <c r="S44" s="14"/>
      <c r="T44" s="14"/>
      <c r="U44" s="14"/>
      <c r="V44" s="14"/>
      <c r="W44" s="14"/>
      <c r="X44" s="161"/>
      <c r="Y44" s="14"/>
    </row>
    <row r="45" spans="1:25" s="23" customFormat="1" x14ac:dyDescent="0.25">
      <c r="A45" s="333"/>
      <c r="B45" s="14"/>
      <c r="C45" s="14"/>
      <c r="D45" s="14"/>
      <c r="E45" s="14"/>
      <c r="F45" s="325"/>
      <c r="G45" s="337"/>
      <c r="H45" s="161"/>
      <c r="I45" s="334"/>
      <c r="J45" s="334"/>
      <c r="K45" s="334"/>
      <c r="L45" s="337"/>
      <c r="M45" s="335">
        <f t="shared" si="2"/>
        <v>0</v>
      </c>
      <c r="N45" s="325"/>
      <c r="O45" s="338"/>
      <c r="P45" s="14"/>
      <c r="Q45" s="14"/>
      <c r="R45" s="161"/>
      <c r="S45" s="14"/>
      <c r="T45" s="14"/>
      <c r="U45" s="14"/>
      <c r="V45" s="14"/>
      <c r="W45" s="14"/>
      <c r="X45" s="161"/>
      <c r="Y45" s="14"/>
    </row>
    <row r="46" spans="1:25" x14ac:dyDescent="0.25">
      <c r="A46" s="333"/>
      <c r="B46" s="14"/>
      <c r="C46" s="14"/>
      <c r="D46" s="14"/>
      <c r="E46" s="14"/>
      <c r="F46" s="325"/>
      <c r="G46" s="337"/>
      <c r="H46" s="347"/>
      <c r="I46" s="334"/>
      <c r="J46" s="334"/>
      <c r="K46" s="334"/>
      <c r="L46" s="337"/>
      <c r="M46" s="335">
        <f t="shared" si="2"/>
        <v>0</v>
      </c>
      <c r="N46" s="345"/>
      <c r="O46" s="338"/>
      <c r="P46" s="14"/>
      <c r="Q46" s="14"/>
      <c r="R46" s="161"/>
      <c r="S46" s="14"/>
      <c r="T46" s="14"/>
      <c r="U46" s="14"/>
      <c r="V46" s="14"/>
      <c r="W46" s="14"/>
      <c r="X46" s="161"/>
      <c r="Y46" s="14"/>
    </row>
    <row r="47" spans="1:25" x14ac:dyDescent="0.25">
      <c r="A47" s="333"/>
      <c r="B47" s="14"/>
      <c r="C47" s="339"/>
      <c r="D47" s="14"/>
      <c r="E47" s="14"/>
      <c r="F47" s="325"/>
      <c r="G47" s="337"/>
      <c r="H47" s="347"/>
      <c r="I47" s="334"/>
      <c r="J47" s="334"/>
      <c r="K47" s="334"/>
      <c r="L47" s="337"/>
      <c r="M47" s="335">
        <f t="shared" si="2"/>
        <v>0</v>
      </c>
      <c r="N47" s="325"/>
      <c r="O47" s="338"/>
      <c r="P47" s="14"/>
      <c r="Q47" s="14"/>
      <c r="R47" s="161"/>
      <c r="S47" s="14"/>
      <c r="T47" s="14"/>
      <c r="U47" s="14"/>
      <c r="V47" s="14"/>
      <c r="W47" s="14"/>
      <c r="X47" s="161"/>
      <c r="Y47" s="14"/>
    </row>
    <row r="48" spans="1:25" s="147" customFormat="1" x14ac:dyDescent="0.25">
      <c r="A48" s="333"/>
      <c r="B48" s="14"/>
      <c r="C48" s="14"/>
      <c r="D48" s="14"/>
      <c r="E48" s="14"/>
      <c r="F48" s="325"/>
      <c r="G48" s="337"/>
      <c r="H48" s="347"/>
      <c r="I48" s="326"/>
      <c r="J48" s="326"/>
      <c r="K48" s="348"/>
      <c r="L48" s="337"/>
      <c r="M48" s="335">
        <f t="shared" si="2"/>
        <v>0</v>
      </c>
      <c r="N48" s="345"/>
      <c r="O48" s="338"/>
      <c r="P48" s="14"/>
      <c r="Q48" s="14"/>
      <c r="R48" s="161"/>
      <c r="S48" s="14"/>
      <c r="T48" s="14"/>
      <c r="U48" s="14"/>
      <c r="V48" s="14"/>
      <c r="W48" s="14"/>
      <c r="X48" s="161"/>
      <c r="Y48" s="14"/>
    </row>
    <row r="49" spans="1:25" s="23" customFormat="1" x14ac:dyDescent="0.25">
      <c r="A49" s="333"/>
      <c r="B49" s="14"/>
      <c r="C49" s="339"/>
      <c r="D49" s="14"/>
      <c r="E49" s="14"/>
      <c r="F49" s="325"/>
      <c r="G49" s="337"/>
      <c r="H49" s="347"/>
      <c r="I49" s="14"/>
      <c r="J49" s="14"/>
      <c r="K49" s="14"/>
      <c r="L49" s="337"/>
      <c r="M49" s="335">
        <f t="shared" si="2"/>
        <v>0</v>
      </c>
      <c r="N49" s="339"/>
      <c r="O49" s="14"/>
      <c r="P49" s="14"/>
      <c r="Q49" s="14"/>
      <c r="R49" s="161"/>
      <c r="S49" s="14"/>
      <c r="T49" s="14"/>
      <c r="U49" s="14"/>
      <c r="V49" s="14"/>
      <c r="W49" s="14"/>
      <c r="X49" s="161"/>
      <c r="Y49" s="14"/>
    </row>
    <row r="50" spans="1:25" s="23" customFormat="1" x14ac:dyDescent="0.25">
      <c r="A50" s="333"/>
      <c r="B50" s="14"/>
      <c r="C50" s="14"/>
      <c r="D50" s="14"/>
      <c r="E50" s="14"/>
      <c r="F50" s="325"/>
      <c r="G50" s="337"/>
      <c r="H50" s="347"/>
      <c r="I50" s="326"/>
      <c r="J50" s="326"/>
      <c r="K50" s="326"/>
      <c r="L50" s="337"/>
      <c r="M50" s="335">
        <f t="shared" si="2"/>
        <v>0</v>
      </c>
      <c r="N50" s="345"/>
      <c r="O50" s="14"/>
      <c r="P50" s="14"/>
      <c r="Q50" s="14"/>
      <c r="R50" s="161"/>
      <c r="S50" s="14"/>
      <c r="T50" s="14"/>
      <c r="U50" s="14"/>
      <c r="V50" s="14"/>
      <c r="W50" s="14"/>
      <c r="X50" s="161"/>
      <c r="Y50" s="14"/>
    </row>
    <row r="51" spans="1:25" x14ac:dyDescent="0.25">
      <c r="A51" s="326"/>
      <c r="B51" s="14"/>
      <c r="C51" s="14"/>
      <c r="D51" s="14"/>
      <c r="E51" s="14"/>
      <c r="F51" s="325"/>
      <c r="G51" s="337"/>
      <c r="H51" s="161"/>
      <c r="I51" s="14"/>
      <c r="J51" s="14"/>
      <c r="K51" s="14"/>
      <c r="L51" s="337"/>
      <c r="M51" s="337"/>
      <c r="N51" s="325"/>
      <c r="O51" s="14"/>
      <c r="P51" s="14"/>
      <c r="Q51" s="14"/>
      <c r="R51" s="161"/>
      <c r="S51" s="14"/>
      <c r="T51" s="14"/>
      <c r="U51" s="14"/>
      <c r="V51" s="14"/>
      <c r="W51" s="14"/>
      <c r="X51" s="161"/>
      <c r="Y51" s="14"/>
    </row>
    <row r="52" spans="1:25" x14ac:dyDescent="0.25">
      <c r="A52" s="326"/>
      <c r="B52" s="14"/>
      <c r="C52" s="327"/>
      <c r="D52" s="327"/>
      <c r="E52" s="327"/>
      <c r="F52" s="328"/>
      <c r="G52" s="329"/>
      <c r="H52" s="330"/>
      <c r="I52" s="327"/>
      <c r="J52" s="327"/>
      <c r="K52" s="327"/>
      <c r="L52" s="329"/>
      <c r="M52" s="329"/>
      <c r="N52" s="328"/>
      <c r="O52" s="327"/>
      <c r="P52" s="327"/>
      <c r="Q52" s="327"/>
      <c r="R52" s="330"/>
      <c r="S52" s="327"/>
      <c r="T52" s="327"/>
      <c r="U52" s="327"/>
      <c r="V52" s="327"/>
      <c r="W52" s="327"/>
      <c r="X52" s="330"/>
      <c r="Y52" s="327"/>
    </row>
    <row r="53" spans="1:25" x14ac:dyDescent="0.25">
      <c r="A53" s="326"/>
      <c r="B53" s="14"/>
      <c r="C53" s="327"/>
      <c r="D53" s="327"/>
      <c r="E53" s="327"/>
      <c r="F53" s="328"/>
      <c r="G53" s="329"/>
      <c r="H53" s="330"/>
      <c r="I53" s="327"/>
      <c r="J53" s="327"/>
      <c r="K53" s="327"/>
      <c r="L53" s="329"/>
      <c r="M53" s="329"/>
      <c r="N53" s="328"/>
      <c r="O53" s="327"/>
      <c r="P53" s="327"/>
      <c r="Q53" s="327"/>
      <c r="R53" s="330"/>
      <c r="S53" s="327"/>
      <c r="T53" s="327"/>
      <c r="U53" s="327"/>
      <c r="V53" s="327"/>
      <c r="W53" s="327"/>
      <c r="X53" s="330"/>
      <c r="Y53" s="327"/>
    </row>
  </sheetData>
  <mergeCells count="1">
    <mergeCell ref="A1:O1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07"/>
  <sheetViews>
    <sheetView tabSelected="1" view="pageBreakPreview" topLeftCell="B1" zoomScale="60" zoomScaleNormal="70" workbookViewId="0">
      <pane ySplit="1" topLeftCell="A2" activePane="bottomLeft" state="frozen"/>
      <selection pane="bottomLeft" activeCell="Z22" sqref="Z22"/>
    </sheetView>
  </sheetViews>
  <sheetFormatPr defaultRowHeight="15.5" x14ac:dyDescent="0.35"/>
  <cols>
    <col min="1" max="1" width="18.1796875" style="74" hidden="1" customWidth="1"/>
    <col min="2" max="2" width="43.54296875" style="34" customWidth="1"/>
    <col min="3" max="3" width="20.453125" style="84" hidden="1" customWidth="1"/>
    <col min="4" max="4" width="17.54296875" style="84" customWidth="1"/>
    <col min="5" max="8" width="17.54296875" style="93" customWidth="1"/>
    <col min="9" max="9" width="17.54296875" style="93" hidden="1" customWidth="1"/>
    <col min="10" max="10" width="17.54296875" style="50" customWidth="1"/>
    <col min="11" max="11" width="20.26953125" style="95" hidden="1" customWidth="1"/>
    <col min="12" max="12" width="39.26953125" style="51" customWidth="1"/>
    <col min="13" max="13" width="41.26953125" style="52" customWidth="1"/>
    <col min="14" max="14" width="13.81640625" style="50" customWidth="1"/>
    <col min="15" max="15" width="26.1796875" style="67" hidden="1" customWidth="1"/>
    <col min="16" max="16" width="17.54296875" style="209" customWidth="1"/>
    <col min="17" max="17" width="39.453125" style="75" hidden="1" customWidth="1"/>
    <col min="18" max="18" width="30.7265625" style="68" hidden="1" customWidth="1"/>
    <col min="19" max="19" width="29.26953125" style="68" hidden="1" customWidth="1"/>
    <col min="20" max="20" width="18.54296875" style="69" hidden="1" customWidth="1"/>
    <col min="21" max="32" width="8.81640625" style="9"/>
  </cols>
  <sheetData>
    <row r="1" spans="1:117" ht="60" customHeight="1" x14ac:dyDescent="0.35">
      <c r="A1" s="70" t="s">
        <v>41</v>
      </c>
      <c r="B1" s="70" t="s">
        <v>37</v>
      </c>
      <c r="C1" s="80" t="s">
        <v>5</v>
      </c>
      <c r="D1" s="80" t="s">
        <v>38</v>
      </c>
      <c r="E1" s="91" t="s">
        <v>240</v>
      </c>
      <c r="F1" s="91" t="s">
        <v>241</v>
      </c>
      <c r="G1" s="91" t="s">
        <v>242</v>
      </c>
      <c r="H1" s="91" t="s">
        <v>292</v>
      </c>
      <c r="I1" s="91" t="s">
        <v>898</v>
      </c>
      <c r="J1" s="70" t="s">
        <v>293</v>
      </c>
      <c r="K1" s="80" t="s">
        <v>243</v>
      </c>
      <c r="L1" s="70" t="s">
        <v>39</v>
      </c>
      <c r="M1" s="71" t="s">
        <v>162</v>
      </c>
      <c r="N1" s="70" t="s">
        <v>40</v>
      </c>
      <c r="O1" s="72" t="s">
        <v>244</v>
      </c>
      <c r="P1" s="71" t="s">
        <v>42</v>
      </c>
      <c r="Q1" s="73" t="s">
        <v>17</v>
      </c>
      <c r="R1" s="58" t="s">
        <v>3</v>
      </c>
      <c r="S1" s="58" t="s">
        <v>7</v>
      </c>
      <c r="T1" s="59" t="s">
        <v>18</v>
      </c>
    </row>
    <row r="2" spans="1:117" s="78" customFormat="1" ht="30.75" customHeight="1" x14ac:dyDescent="0.25">
      <c r="A2" s="1" t="s">
        <v>47</v>
      </c>
      <c r="B2" s="30" t="s">
        <v>96</v>
      </c>
      <c r="C2" s="132">
        <f>'ПГ 2024-2026'!O40</f>
        <v>130324498.45</v>
      </c>
      <c r="D2" s="154">
        <f t="shared" ref="D2:D81" si="0">SUM(E2:I2)</f>
        <v>130324498.45</v>
      </c>
      <c r="E2" s="82">
        <v>42324498.450000003</v>
      </c>
      <c r="F2" s="82">
        <v>44000000</v>
      </c>
      <c r="G2" s="82">
        <v>44000000</v>
      </c>
      <c r="H2" s="82"/>
      <c r="I2" s="205"/>
      <c r="J2" s="98" t="s">
        <v>188</v>
      </c>
      <c r="K2" s="153">
        <f>C2-D2</f>
        <v>0</v>
      </c>
      <c r="L2" s="98" t="s">
        <v>475</v>
      </c>
      <c r="M2" s="98" t="s">
        <v>247</v>
      </c>
      <c r="N2" s="98" t="s">
        <v>97</v>
      </c>
      <c r="O2" s="60" t="s">
        <v>248</v>
      </c>
      <c r="P2" s="2">
        <v>45657</v>
      </c>
      <c r="Q2" s="79"/>
      <c r="R2" s="61" t="s">
        <v>250</v>
      </c>
      <c r="S2" s="61" t="s">
        <v>907</v>
      </c>
      <c r="T2" s="62">
        <v>223</v>
      </c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</row>
    <row r="3" spans="1:117" s="78" customFormat="1" ht="36" hidden="1" customHeight="1" x14ac:dyDescent="0.25">
      <c r="A3" s="1" t="s">
        <v>47</v>
      </c>
      <c r="B3" s="30" t="s">
        <v>102</v>
      </c>
      <c r="C3" s="201">
        <f>'ПГ 2024-2026'!O43</f>
        <v>18600000</v>
      </c>
      <c r="D3" s="205">
        <f t="shared" si="0"/>
        <v>0</v>
      </c>
      <c r="E3" s="205"/>
      <c r="F3" s="205"/>
      <c r="G3" s="205"/>
      <c r="H3" s="205"/>
      <c r="I3" s="205"/>
      <c r="J3" s="98">
        <v>2024</v>
      </c>
      <c r="K3" s="203">
        <f t="shared" ref="K3:K4" si="1">C3-D3</f>
        <v>18600000</v>
      </c>
      <c r="L3" s="98"/>
      <c r="M3" s="98"/>
      <c r="N3" s="98" t="s">
        <v>101</v>
      </c>
      <c r="O3" s="60"/>
      <c r="P3" s="1"/>
      <c r="Q3" s="117"/>
      <c r="R3" s="61" t="s">
        <v>883</v>
      </c>
      <c r="S3" s="61" t="s">
        <v>98</v>
      </c>
      <c r="T3" s="62">
        <v>223</v>
      </c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</row>
    <row r="4" spans="1:117" s="78" customFormat="1" ht="36" hidden="1" customHeight="1" x14ac:dyDescent="0.25">
      <c r="A4" s="1" t="s">
        <v>47</v>
      </c>
      <c r="B4" s="30" t="s">
        <v>106</v>
      </c>
      <c r="C4" s="201">
        <f>'ПГ 2024-2026'!O46</f>
        <v>64893800</v>
      </c>
      <c r="D4" s="205">
        <f t="shared" si="0"/>
        <v>0</v>
      </c>
      <c r="E4" s="205"/>
      <c r="F4" s="205"/>
      <c r="G4" s="205"/>
      <c r="H4" s="205"/>
      <c r="I4" s="205"/>
      <c r="J4" s="98">
        <v>2024</v>
      </c>
      <c r="K4" s="203">
        <f t="shared" si="1"/>
        <v>64893800</v>
      </c>
      <c r="L4" s="98"/>
      <c r="M4" s="98"/>
      <c r="N4" s="98" t="s">
        <v>101</v>
      </c>
      <c r="O4" s="60"/>
      <c r="P4" s="1"/>
      <c r="Q4" s="117"/>
      <c r="R4" s="61" t="s">
        <v>884</v>
      </c>
      <c r="S4" s="61" t="s">
        <v>98</v>
      </c>
      <c r="T4" s="62">
        <v>223</v>
      </c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</row>
    <row r="5" spans="1:117" s="78" customFormat="1" ht="36" customHeight="1" x14ac:dyDescent="0.25">
      <c r="A5" s="1" t="s">
        <v>47</v>
      </c>
      <c r="B5" s="30" t="s">
        <v>107</v>
      </c>
      <c r="C5" s="132">
        <f>'ПГ 2024-2026'!O47</f>
        <v>18238412.890000001</v>
      </c>
      <c r="D5" s="205">
        <f t="shared" si="0"/>
        <v>18123665.59</v>
      </c>
      <c r="E5" s="100">
        <v>4499825.82</v>
      </c>
      <c r="F5" s="205">
        <v>7123869.3499999996</v>
      </c>
      <c r="G5" s="205">
        <v>6499970.4199999999</v>
      </c>
      <c r="H5" s="100"/>
      <c r="I5" s="205"/>
      <c r="J5" s="98" t="s">
        <v>188</v>
      </c>
      <c r="K5" s="116">
        <f>C5-D5</f>
        <v>114747.30000000075</v>
      </c>
      <c r="L5" s="98" t="s">
        <v>476</v>
      </c>
      <c r="M5" s="126" t="s">
        <v>251</v>
      </c>
      <c r="N5" s="98" t="s">
        <v>101</v>
      </c>
      <c r="O5" s="60" t="s">
        <v>252</v>
      </c>
      <c r="P5" s="2">
        <v>45657</v>
      </c>
      <c r="Q5" s="219" t="s">
        <v>493</v>
      </c>
      <c r="R5" s="61" t="s">
        <v>254</v>
      </c>
      <c r="S5" s="61" t="s">
        <v>98</v>
      </c>
      <c r="T5" s="62">
        <v>223</v>
      </c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</row>
    <row r="6" spans="1:117" s="78" customFormat="1" ht="30" customHeight="1" x14ac:dyDescent="0.25">
      <c r="A6" s="1" t="s">
        <v>47</v>
      </c>
      <c r="B6" s="30" t="s">
        <v>109</v>
      </c>
      <c r="C6" s="355">
        <f>'ПГ 2024-2026'!O52</f>
        <v>4404978.03</v>
      </c>
      <c r="D6" s="205">
        <f t="shared" si="0"/>
        <v>922932.89999999991</v>
      </c>
      <c r="E6" s="102">
        <v>307644.3</v>
      </c>
      <c r="F6" s="101">
        <v>307644.3</v>
      </c>
      <c r="G6" s="101">
        <v>307644.3</v>
      </c>
      <c r="H6" s="101"/>
      <c r="I6" s="205"/>
      <c r="J6" s="98" t="s">
        <v>188</v>
      </c>
      <c r="K6" s="355">
        <f>C6-SUM(D6:D8)</f>
        <v>0</v>
      </c>
      <c r="L6" s="98" t="s">
        <v>255</v>
      </c>
      <c r="M6" s="98" t="s">
        <v>256</v>
      </c>
      <c r="N6" s="98" t="s">
        <v>101</v>
      </c>
      <c r="O6" s="60" t="s">
        <v>257</v>
      </c>
      <c r="P6" s="2">
        <v>45657</v>
      </c>
      <c r="Q6" s="103"/>
      <c r="R6" s="61" t="s">
        <v>259</v>
      </c>
      <c r="S6" s="61" t="s">
        <v>907</v>
      </c>
      <c r="T6" s="62">
        <v>223</v>
      </c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</row>
    <row r="7" spans="1:117" s="28" customFormat="1" ht="30.75" customHeight="1" x14ac:dyDescent="0.25">
      <c r="A7" s="1" t="s">
        <v>47</v>
      </c>
      <c r="B7" s="30" t="s">
        <v>109</v>
      </c>
      <c r="C7" s="355"/>
      <c r="D7" s="205">
        <f t="shared" si="0"/>
        <v>2882045.13</v>
      </c>
      <c r="E7" s="102">
        <v>954286.67</v>
      </c>
      <c r="F7" s="102">
        <v>963879.23</v>
      </c>
      <c r="G7" s="154">
        <v>963879.23</v>
      </c>
      <c r="H7" s="102"/>
      <c r="I7" s="205"/>
      <c r="J7" s="98" t="s">
        <v>188</v>
      </c>
      <c r="K7" s="355"/>
      <c r="L7" s="98" t="s">
        <v>477</v>
      </c>
      <c r="M7" s="98" t="s">
        <v>256</v>
      </c>
      <c r="N7" s="98" t="s">
        <v>101</v>
      </c>
      <c r="O7" s="60" t="s">
        <v>260</v>
      </c>
      <c r="P7" s="2">
        <v>45657</v>
      </c>
      <c r="Q7" s="103"/>
      <c r="R7" s="61" t="s">
        <v>259</v>
      </c>
      <c r="S7" s="61" t="s">
        <v>907</v>
      </c>
      <c r="T7" s="62">
        <v>223</v>
      </c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</row>
    <row r="8" spans="1:117" s="28" customFormat="1" ht="33.75" customHeight="1" x14ac:dyDescent="0.25">
      <c r="A8" s="1" t="s">
        <v>47</v>
      </c>
      <c r="B8" s="30" t="s">
        <v>109</v>
      </c>
      <c r="C8" s="355"/>
      <c r="D8" s="205">
        <f t="shared" si="0"/>
        <v>600000</v>
      </c>
      <c r="E8" s="102">
        <v>200000</v>
      </c>
      <c r="F8" s="102">
        <v>200000</v>
      </c>
      <c r="G8" s="102">
        <v>200000</v>
      </c>
      <c r="H8" s="102"/>
      <c r="I8" s="205"/>
      <c r="J8" s="98" t="s">
        <v>188</v>
      </c>
      <c r="K8" s="355"/>
      <c r="L8" s="98" t="s">
        <v>261</v>
      </c>
      <c r="M8" s="98" t="s">
        <v>256</v>
      </c>
      <c r="N8" s="98" t="s">
        <v>101</v>
      </c>
      <c r="O8" s="60" t="s">
        <v>262</v>
      </c>
      <c r="P8" s="2">
        <v>45657</v>
      </c>
      <c r="Q8" s="103"/>
      <c r="R8" s="61" t="s">
        <v>259</v>
      </c>
      <c r="S8" s="61" t="s">
        <v>907</v>
      </c>
      <c r="T8" s="62">
        <v>223</v>
      </c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</row>
    <row r="9" spans="1:117" s="78" customFormat="1" ht="15.65" customHeight="1" x14ac:dyDescent="0.25">
      <c r="A9" s="1" t="s">
        <v>47</v>
      </c>
      <c r="B9" s="30" t="s">
        <v>24</v>
      </c>
      <c r="C9" s="356">
        <f>'ПГ 2024-2026'!O61</f>
        <v>206306537.63999999</v>
      </c>
      <c r="D9" s="205">
        <f t="shared" si="0"/>
        <v>1896052.56</v>
      </c>
      <c r="E9" s="118">
        <v>622017.52</v>
      </c>
      <c r="F9" s="118">
        <v>652017.52</v>
      </c>
      <c r="G9" s="118">
        <v>622017.52</v>
      </c>
      <c r="H9" s="82"/>
      <c r="I9" s="205"/>
      <c r="J9" s="98" t="s">
        <v>188</v>
      </c>
      <c r="K9" s="359">
        <f>C9-SUM(D9:D28)</f>
        <v>10112459.699999988</v>
      </c>
      <c r="L9" s="98" t="s">
        <v>478</v>
      </c>
      <c r="M9" s="120" t="s">
        <v>263</v>
      </c>
      <c r="N9" s="98" t="s">
        <v>101</v>
      </c>
      <c r="O9" s="60" t="s">
        <v>264</v>
      </c>
      <c r="P9" s="2">
        <v>45657</v>
      </c>
      <c r="Q9" s="117"/>
      <c r="R9" s="61" t="s">
        <v>266</v>
      </c>
      <c r="S9" s="61" t="s">
        <v>95</v>
      </c>
      <c r="T9" s="62">
        <v>223</v>
      </c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</row>
    <row r="10" spans="1:117" s="78" customFormat="1" ht="15.65" customHeight="1" x14ac:dyDescent="0.25">
      <c r="A10" s="1" t="s">
        <v>47</v>
      </c>
      <c r="B10" s="30" t="s">
        <v>24</v>
      </c>
      <c r="C10" s="357"/>
      <c r="D10" s="205">
        <f t="shared" si="0"/>
        <v>1345541.4</v>
      </c>
      <c r="E10" s="99">
        <v>448513.8</v>
      </c>
      <c r="F10" s="99">
        <v>448513.8</v>
      </c>
      <c r="G10" s="99">
        <v>448513.8</v>
      </c>
      <c r="H10" s="92"/>
      <c r="I10" s="92"/>
      <c r="J10" s="98" t="s">
        <v>188</v>
      </c>
      <c r="K10" s="360"/>
      <c r="L10" s="121" t="s">
        <v>267</v>
      </c>
      <c r="M10" s="122" t="s">
        <v>268</v>
      </c>
      <c r="N10" s="98" t="s">
        <v>101</v>
      </c>
      <c r="O10" s="60" t="s">
        <v>269</v>
      </c>
      <c r="P10" s="2">
        <v>45657</v>
      </c>
      <c r="Q10" s="117"/>
      <c r="R10" s="61" t="s">
        <v>266</v>
      </c>
      <c r="S10" s="61" t="s">
        <v>95</v>
      </c>
      <c r="T10" s="62">
        <v>223</v>
      </c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</row>
    <row r="11" spans="1:117" s="78" customFormat="1" ht="15.65" customHeight="1" x14ac:dyDescent="0.25">
      <c r="A11" s="1" t="s">
        <v>47</v>
      </c>
      <c r="B11" s="30" t="s">
        <v>24</v>
      </c>
      <c r="C11" s="357"/>
      <c r="D11" s="205">
        <f t="shared" si="0"/>
        <v>3948708.47</v>
      </c>
      <c r="E11" s="118">
        <v>1149348.93</v>
      </c>
      <c r="F11" s="118">
        <v>1399814.19</v>
      </c>
      <c r="G11" s="118">
        <v>1399545.35</v>
      </c>
      <c r="H11" s="81"/>
      <c r="I11" s="81"/>
      <c r="J11" s="1" t="s">
        <v>188</v>
      </c>
      <c r="K11" s="360"/>
      <c r="L11" s="1" t="s">
        <v>479</v>
      </c>
      <c r="M11" s="122" t="s">
        <v>270</v>
      </c>
      <c r="N11" s="98" t="s">
        <v>101</v>
      </c>
      <c r="O11" s="60" t="s">
        <v>271</v>
      </c>
      <c r="P11" s="2">
        <v>45657</v>
      </c>
      <c r="Q11" s="60"/>
      <c r="R11" s="61" t="s">
        <v>266</v>
      </c>
      <c r="S11" s="61" t="s">
        <v>95</v>
      </c>
      <c r="T11" s="62">
        <v>223</v>
      </c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</row>
    <row r="12" spans="1:117" s="78" customFormat="1" ht="15" customHeight="1" x14ac:dyDescent="0.25">
      <c r="A12" s="1" t="s">
        <v>47</v>
      </c>
      <c r="B12" s="30" t="s">
        <v>24</v>
      </c>
      <c r="C12" s="357"/>
      <c r="D12" s="205">
        <f t="shared" si="0"/>
        <v>4204715.1099999994</v>
      </c>
      <c r="E12" s="157">
        <v>1434253.62</v>
      </c>
      <c r="F12" s="157">
        <v>1374675.89</v>
      </c>
      <c r="G12" s="157">
        <v>1395785.6</v>
      </c>
      <c r="H12" s="82"/>
      <c r="I12" s="205"/>
      <c r="J12" s="1" t="s">
        <v>188</v>
      </c>
      <c r="K12" s="360"/>
      <c r="L12" s="1" t="s">
        <v>480</v>
      </c>
      <c r="M12" s="122" t="s">
        <v>270</v>
      </c>
      <c r="N12" s="98" t="s">
        <v>101</v>
      </c>
      <c r="O12" s="60" t="s">
        <v>272</v>
      </c>
      <c r="P12" s="2">
        <v>45657</v>
      </c>
      <c r="Q12" s="60"/>
      <c r="R12" s="61" t="s">
        <v>266</v>
      </c>
      <c r="S12" s="61" t="s">
        <v>95</v>
      </c>
      <c r="T12" s="62">
        <v>223</v>
      </c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</row>
    <row r="13" spans="1:117" s="78" customFormat="1" ht="15.65" customHeight="1" x14ac:dyDescent="0.25">
      <c r="A13" s="1" t="s">
        <v>47</v>
      </c>
      <c r="B13" s="30" t="s">
        <v>24</v>
      </c>
      <c r="C13" s="357"/>
      <c r="D13" s="205">
        <f t="shared" si="0"/>
        <v>14098031.74</v>
      </c>
      <c r="E13" s="157">
        <v>4351562.5999999996</v>
      </c>
      <c r="F13" s="157">
        <v>4767437.54</v>
      </c>
      <c r="G13" s="157">
        <v>4979031.5999999996</v>
      </c>
      <c r="H13" s="82"/>
      <c r="I13" s="205"/>
      <c r="J13" s="1" t="s">
        <v>188</v>
      </c>
      <c r="K13" s="360"/>
      <c r="L13" s="1" t="s">
        <v>483</v>
      </c>
      <c r="M13" s="122" t="s">
        <v>270</v>
      </c>
      <c r="N13" s="98" t="s">
        <v>101</v>
      </c>
      <c r="O13" s="60" t="s">
        <v>273</v>
      </c>
      <c r="P13" s="2">
        <v>45657</v>
      </c>
      <c r="Q13" s="60"/>
      <c r="R13" s="61" t="s">
        <v>266</v>
      </c>
      <c r="S13" s="61" t="s">
        <v>95</v>
      </c>
      <c r="T13" s="62">
        <v>223</v>
      </c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</row>
    <row r="14" spans="1:117" s="78" customFormat="1" ht="15.65" customHeight="1" x14ac:dyDescent="0.25">
      <c r="A14" s="1" t="s">
        <v>47</v>
      </c>
      <c r="B14" s="30" t="s">
        <v>24</v>
      </c>
      <c r="C14" s="357"/>
      <c r="D14" s="205">
        <f t="shared" si="0"/>
        <v>5925792.2699999996</v>
      </c>
      <c r="E14" s="157">
        <v>1846698.37</v>
      </c>
      <c r="F14" s="157">
        <v>2011379.4</v>
      </c>
      <c r="G14" s="157">
        <v>2067714.5</v>
      </c>
      <c r="H14" s="82"/>
      <c r="I14" s="205"/>
      <c r="J14" s="1" t="s">
        <v>188</v>
      </c>
      <c r="K14" s="360"/>
      <c r="L14" s="1" t="s">
        <v>482</v>
      </c>
      <c r="M14" s="122" t="s">
        <v>270</v>
      </c>
      <c r="N14" s="98" t="s">
        <v>101</v>
      </c>
      <c r="O14" s="60" t="s">
        <v>274</v>
      </c>
      <c r="P14" s="2">
        <v>45657</v>
      </c>
      <c r="Q14" s="60"/>
      <c r="R14" s="61" t="s">
        <v>266</v>
      </c>
      <c r="S14" s="61" t="s">
        <v>95</v>
      </c>
      <c r="T14" s="62">
        <v>223</v>
      </c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</row>
    <row r="15" spans="1:117" s="78" customFormat="1" ht="15.65" customHeight="1" x14ac:dyDescent="0.25">
      <c r="A15" s="1" t="s">
        <v>47</v>
      </c>
      <c r="B15" s="30" t="s">
        <v>24</v>
      </c>
      <c r="C15" s="357"/>
      <c r="D15" s="205">
        <f t="shared" si="0"/>
        <v>5446292.5199999996</v>
      </c>
      <c r="E15" s="157">
        <v>1788331.84</v>
      </c>
      <c r="F15" s="157">
        <v>1788933.18</v>
      </c>
      <c r="G15" s="157">
        <v>1869027.5</v>
      </c>
      <c r="H15" s="82"/>
      <c r="I15" s="205"/>
      <c r="J15" s="1" t="s">
        <v>188</v>
      </c>
      <c r="K15" s="360"/>
      <c r="L15" s="1" t="s">
        <v>481</v>
      </c>
      <c r="M15" s="122" t="s">
        <v>270</v>
      </c>
      <c r="N15" s="98" t="s">
        <v>101</v>
      </c>
      <c r="O15" s="60" t="s">
        <v>275</v>
      </c>
      <c r="P15" s="2">
        <v>45657</v>
      </c>
      <c r="Q15" s="60"/>
      <c r="R15" s="61" t="s">
        <v>266</v>
      </c>
      <c r="S15" s="61" t="s">
        <v>95</v>
      </c>
      <c r="T15" s="62">
        <v>223</v>
      </c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</row>
    <row r="16" spans="1:117" s="78" customFormat="1" ht="30" customHeight="1" x14ac:dyDescent="0.25">
      <c r="A16" s="1" t="s">
        <v>47</v>
      </c>
      <c r="B16" s="30" t="s">
        <v>24</v>
      </c>
      <c r="C16" s="357"/>
      <c r="D16" s="205">
        <f t="shared" si="0"/>
        <v>15970886.390000001</v>
      </c>
      <c r="E16" s="157">
        <v>5364874.8899999997</v>
      </c>
      <c r="F16" s="157">
        <v>5188409.5</v>
      </c>
      <c r="G16" s="157">
        <v>5417602</v>
      </c>
      <c r="H16" s="82"/>
      <c r="I16" s="205"/>
      <c r="J16" s="1" t="s">
        <v>188</v>
      </c>
      <c r="K16" s="360"/>
      <c r="L16" s="1" t="s">
        <v>484</v>
      </c>
      <c r="M16" s="122" t="s">
        <v>270</v>
      </c>
      <c r="N16" s="98" t="s">
        <v>101</v>
      </c>
      <c r="O16" s="60" t="s">
        <v>276</v>
      </c>
      <c r="P16" s="2">
        <v>45657</v>
      </c>
      <c r="Q16" s="60"/>
      <c r="R16" s="61" t="s">
        <v>266</v>
      </c>
      <c r="S16" s="61" t="s">
        <v>95</v>
      </c>
      <c r="T16" s="62">
        <v>223</v>
      </c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</row>
    <row r="17" spans="1:117" s="78" customFormat="1" ht="30.75" customHeight="1" x14ac:dyDescent="0.25">
      <c r="A17" s="1" t="s">
        <v>47</v>
      </c>
      <c r="B17" s="30" t="s">
        <v>24</v>
      </c>
      <c r="C17" s="357"/>
      <c r="D17" s="205">
        <f t="shared" si="0"/>
        <v>7204203.4800000004</v>
      </c>
      <c r="E17" s="157">
        <v>2216783.29</v>
      </c>
      <c r="F17" s="157">
        <v>2467942.13</v>
      </c>
      <c r="G17" s="157">
        <v>2519478.06</v>
      </c>
      <c r="H17" s="82"/>
      <c r="I17" s="205"/>
      <c r="J17" s="1" t="s">
        <v>188</v>
      </c>
      <c r="K17" s="360"/>
      <c r="L17" s="1" t="s">
        <v>485</v>
      </c>
      <c r="M17" s="122" t="s">
        <v>270</v>
      </c>
      <c r="N17" s="98" t="s">
        <v>101</v>
      </c>
      <c r="O17" s="60" t="s">
        <v>277</v>
      </c>
      <c r="P17" s="2">
        <v>45657</v>
      </c>
      <c r="Q17" s="60"/>
      <c r="R17" s="61" t="s">
        <v>266</v>
      </c>
      <c r="S17" s="61" t="s">
        <v>95</v>
      </c>
      <c r="T17" s="62">
        <v>223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</row>
    <row r="18" spans="1:117" s="78" customFormat="1" ht="30" customHeight="1" x14ac:dyDescent="0.25">
      <c r="A18" s="1" t="s">
        <v>47</v>
      </c>
      <c r="B18" s="30" t="s">
        <v>24</v>
      </c>
      <c r="C18" s="357"/>
      <c r="D18" s="205">
        <f t="shared" si="0"/>
        <v>3315672.38</v>
      </c>
      <c r="E18" s="157">
        <v>1040045.58</v>
      </c>
      <c r="F18" s="157">
        <v>1133140.8</v>
      </c>
      <c r="G18" s="157">
        <v>1142486</v>
      </c>
      <c r="H18" s="82"/>
      <c r="I18" s="205"/>
      <c r="J18" s="1" t="s">
        <v>188</v>
      </c>
      <c r="K18" s="360"/>
      <c r="L18" s="1" t="s">
        <v>486</v>
      </c>
      <c r="M18" s="122" t="s">
        <v>270</v>
      </c>
      <c r="N18" s="98" t="s">
        <v>101</v>
      </c>
      <c r="O18" s="60" t="s">
        <v>278</v>
      </c>
      <c r="P18" s="2">
        <v>45657</v>
      </c>
      <c r="Q18" s="60"/>
      <c r="R18" s="61" t="s">
        <v>266</v>
      </c>
      <c r="S18" s="61" t="s">
        <v>95</v>
      </c>
      <c r="T18" s="62">
        <v>223</v>
      </c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</row>
    <row r="19" spans="1:117" s="78" customFormat="1" ht="30.75" customHeight="1" x14ac:dyDescent="0.25">
      <c r="A19" s="1" t="s">
        <v>47</v>
      </c>
      <c r="B19" s="30" t="s">
        <v>24</v>
      </c>
      <c r="C19" s="357"/>
      <c r="D19" s="205">
        <f t="shared" si="0"/>
        <v>5075650.5599999996</v>
      </c>
      <c r="E19" s="157">
        <v>1714874.13</v>
      </c>
      <c r="F19" s="157">
        <v>1647047.43</v>
      </c>
      <c r="G19" s="157">
        <v>1713729</v>
      </c>
      <c r="H19" s="82"/>
      <c r="I19" s="205"/>
      <c r="J19" s="1" t="s">
        <v>188</v>
      </c>
      <c r="K19" s="360"/>
      <c r="L19" s="1" t="s">
        <v>487</v>
      </c>
      <c r="M19" s="122" t="s">
        <v>270</v>
      </c>
      <c r="N19" s="98" t="s">
        <v>101</v>
      </c>
      <c r="O19" s="60" t="s">
        <v>279</v>
      </c>
      <c r="P19" s="2">
        <v>45657</v>
      </c>
      <c r="Q19" s="60"/>
      <c r="R19" s="61" t="s">
        <v>266</v>
      </c>
      <c r="S19" s="61" t="s">
        <v>95</v>
      </c>
      <c r="T19" s="62">
        <v>223</v>
      </c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</row>
    <row r="20" spans="1:117" s="78" customFormat="1" ht="28.5" customHeight="1" x14ac:dyDescent="0.25">
      <c r="A20" s="1" t="s">
        <v>47</v>
      </c>
      <c r="B20" s="30" t="s">
        <v>24</v>
      </c>
      <c r="C20" s="357"/>
      <c r="D20" s="205">
        <f t="shared" si="0"/>
        <v>3994137.15</v>
      </c>
      <c r="E20" s="157">
        <v>1314967.6399999999</v>
      </c>
      <c r="F20" s="157">
        <v>1339033.6100000001</v>
      </c>
      <c r="G20" s="157">
        <v>1340135.8999999999</v>
      </c>
      <c r="H20" s="82"/>
      <c r="I20" s="205"/>
      <c r="J20" s="1" t="s">
        <v>188</v>
      </c>
      <c r="K20" s="360"/>
      <c r="L20" s="1" t="s">
        <v>488</v>
      </c>
      <c r="M20" s="122" t="s">
        <v>270</v>
      </c>
      <c r="N20" s="98" t="s">
        <v>101</v>
      </c>
      <c r="O20" s="60" t="s">
        <v>280</v>
      </c>
      <c r="P20" s="2">
        <v>45657</v>
      </c>
      <c r="Q20" s="60" t="s">
        <v>493</v>
      </c>
      <c r="R20" s="61" t="s">
        <v>266</v>
      </c>
      <c r="S20" s="61" t="s">
        <v>95</v>
      </c>
      <c r="T20" s="62">
        <v>223</v>
      </c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</row>
    <row r="21" spans="1:117" s="78" customFormat="1" ht="30.75" customHeight="1" x14ac:dyDescent="0.25">
      <c r="A21" s="1" t="s">
        <v>47</v>
      </c>
      <c r="B21" s="30" t="s">
        <v>24</v>
      </c>
      <c r="C21" s="357"/>
      <c r="D21" s="205">
        <f t="shared" si="0"/>
        <v>5710859.6200000001</v>
      </c>
      <c r="E21" s="157">
        <v>1742990.44</v>
      </c>
      <c r="F21" s="157">
        <v>1922942.68</v>
      </c>
      <c r="G21" s="119">
        <v>2044926.5</v>
      </c>
      <c r="H21" s="99"/>
      <c r="I21" s="99"/>
      <c r="J21" s="1" t="s">
        <v>188</v>
      </c>
      <c r="K21" s="360"/>
      <c r="L21" s="1" t="s">
        <v>489</v>
      </c>
      <c r="M21" s="122" t="s">
        <v>270</v>
      </c>
      <c r="N21" s="98" t="s">
        <v>101</v>
      </c>
      <c r="O21" s="60" t="s">
        <v>281</v>
      </c>
      <c r="P21" s="2">
        <v>45657</v>
      </c>
      <c r="Q21" s="60"/>
      <c r="R21" s="61" t="s">
        <v>266</v>
      </c>
      <c r="S21" s="61" t="s">
        <v>95</v>
      </c>
      <c r="T21" s="62">
        <v>223</v>
      </c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</row>
    <row r="22" spans="1:117" s="78" customFormat="1" ht="32.25" customHeight="1" x14ac:dyDescent="0.25">
      <c r="A22" s="1" t="s">
        <v>47</v>
      </c>
      <c r="B22" s="30" t="s">
        <v>24</v>
      </c>
      <c r="C22" s="357"/>
      <c r="D22" s="205">
        <f t="shared" si="0"/>
        <v>11326775.790000001</v>
      </c>
      <c r="E22" s="157">
        <v>3326782.65</v>
      </c>
      <c r="F22" s="157">
        <v>3999999.42</v>
      </c>
      <c r="G22" s="157">
        <v>3999993.72</v>
      </c>
      <c r="H22" s="82"/>
      <c r="I22" s="205"/>
      <c r="J22" s="1" t="s">
        <v>188</v>
      </c>
      <c r="K22" s="360"/>
      <c r="L22" s="1" t="s">
        <v>490</v>
      </c>
      <c r="M22" s="122" t="s">
        <v>270</v>
      </c>
      <c r="N22" s="98" t="s">
        <v>101</v>
      </c>
      <c r="O22" s="60" t="s">
        <v>282</v>
      </c>
      <c r="P22" s="2">
        <v>45657</v>
      </c>
      <c r="Q22" s="60"/>
      <c r="R22" s="61" t="s">
        <v>266</v>
      </c>
      <c r="S22" s="61" t="s">
        <v>95</v>
      </c>
      <c r="T22" s="62">
        <v>223</v>
      </c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</row>
    <row r="23" spans="1:117" s="78" customFormat="1" ht="26.25" customHeight="1" x14ac:dyDescent="0.25">
      <c r="A23" s="1" t="s">
        <v>47</v>
      </c>
      <c r="B23" s="30" t="s">
        <v>24</v>
      </c>
      <c r="C23" s="357"/>
      <c r="D23" s="205">
        <f t="shared" si="0"/>
        <v>2339845.98</v>
      </c>
      <c r="E23" s="157">
        <v>724592.7</v>
      </c>
      <c r="F23" s="157">
        <v>717626.64</v>
      </c>
      <c r="G23" s="157">
        <v>897626.64</v>
      </c>
      <c r="H23" s="82"/>
      <c r="I23" s="205"/>
      <c r="J23" s="1" t="s">
        <v>188</v>
      </c>
      <c r="K23" s="360"/>
      <c r="L23" s="1" t="s">
        <v>491</v>
      </c>
      <c r="M23" s="122" t="s">
        <v>283</v>
      </c>
      <c r="N23" s="98" t="s">
        <v>101</v>
      </c>
      <c r="O23" s="60" t="s">
        <v>284</v>
      </c>
      <c r="P23" s="2">
        <v>45657</v>
      </c>
      <c r="Q23" s="60"/>
      <c r="R23" s="61" t="s">
        <v>266</v>
      </c>
      <c r="S23" s="61" t="s">
        <v>95</v>
      </c>
      <c r="T23" s="62">
        <v>223</v>
      </c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</row>
    <row r="24" spans="1:117" s="78" customFormat="1" ht="30.75" customHeight="1" x14ac:dyDescent="0.25">
      <c r="A24" s="1" t="s">
        <v>47</v>
      </c>
      <c r="B24" s="30" t="s">
        <v>24</v>
      </c>
      <c r="C24" s="357"/>
      <c r="D24" s="205">
        <f t="shared" si="0"/>
        <v>40998025.140000001</v>
      </c>
      <c r="E24" s="157">
        <v>12841296.939999999</v>
      </c>
      <c r="F24" s="133">
        <v>13307126.82</v>
      </c>
      <c r="G24" s="157">
        <v>14849601.380000001</v>
      </c>
      <c r="H24" s="81"/>
      <c r="I24" s="81"/>
      <c r="J24" s="1" t="s">
        <v>188</v>
      </c>
      <c r="K24" s="360"/>
      <c r="L24" s="1" t="s">
        <v>552</v>
      </c>
      <c r="M24" s="11" t="s">
        <v>285</v>
      </c>
      <c r="N24" s="98" t="s">
        <v>101</v>
      </c>
      <c r="O24" s="60" t="s">
        <v>286</v>
      </c>
      <c r="P24" s="2">
        <v>45657</v>
      </c>
      <c r="Q24" s="60"/>
      <c r="R24" s="61" t="s">
        <v>266</v>
      </c>
      <c r="S24" s="61" t="s">
        <v>95</v>
      </c>
      <c r="T24" s="62">
        <v>223</v>
      </c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</row>
    <row r="25" spans="1:117" s="78" customFormat="1" ht="30.75" customHeight="1" x14ac:dyDescent="0.25">
      <c r="A25" s="1" t="s">
        <v>47</v>
      </c>
      <c r="B25" s="30" t="s">
        <v>24</v>
      </c>
      <c r="C25" s="357"/>
      <c r="D25" s="205">
        <f t="shared" si="0"/>
        <v>60385036</v>
      </c>
      <c r="E25" s="157">
        <v>20343318</v>
      </c>
      <c r="F25" s="157">
        <v>16055859</v>
      </c>
      <c r="G25" s="157">
        <v>23985859</v>
      </c>
      <c r="H25" s="82"/>
      <c r="I25" s="205"/>
      <c r="J25" s="1" t="s">
        <v>188</v>
      </c>
      <c r="K25" s="360"/>
      <c r="L25" s="1" t="s">
        <v>553</v>
      </c>
      <c r="M25" s="122" t="s">
        <v>283</v>
      </c>
      <c r="N25" s="98" t="s">
        <v>101</v>
      </c>
      <c r="O25" s="60" t="s">
        <v>287</v>
      </c>
      <c r="P25" s="2">
        <v>45657</v>
      </c>
      <c r="Q25" s="117"/>
      <c r="R25" s="61" t="s">
        <v>266</v>
      </c>
      <c r="S25" s="61" t="s">
        <v>95</v>
      </c>
      <c r="T25" s="62">
        <v>223</v>
      </c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</row>
    <row r="26" spans="1:117" s="78" customFormat="1" ht="48.75" customHeight="1" x14ac:dyDescent="0.25">
      <c r="A26" s="1" t="s">
        <v>47</v>
      </c>
      <c r="B26" s="30" t="s">
        <v>24</v>
      </c>
      <c r="C26" s="357"/>
      <c r="D26" s="205">
        <f t="shared" si="0"/>
        <v>2867632</v>
      </c>
      <c r="E26" s="157">
        <v>923780</v>
      </c>
      <c r="F26" s="157">
        <v>956780</v>
      </c>
      <c r="G26" s="157">
        <v>987072</v>
      </c>
      <c r="H26" s="82"/>
      <c r="I26" s="205"/>
      <c r="J26" s="1" t="s">
        <v>188</v>
      </c>
      <c r="K26" s="360"/>
      <c r="L26" s="1" t="s">
        <v>288</v>
      </c>
      <c r="M26" s="1" t="s">
        <v>289</v>
      </c>
      <c r="N26" s="98" t="s">
        <v>101</v>
      </c>
      <c r="O26" s="60" t="s">
        <v>290</v>
      </c>
      <c r="P26" s="2">
        <v>45657</v>
      </c>
      <c r="Q26" s="117"/>
      <c r="R26" s="61" t="s">
        <v>266</v>
      </c>
      <c r="S26" s="61" t="s">
        <v>95</v>
      </c>
      <c r="T26" s="62">
        <v>223</v>
      </c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</row>
    <row r="27" spans="1:117" s="78" customFormat="1" ht="30" customHeight="1" x14ac:dyDescent="0.25">
      <c r="A27" s="1" t="s">
        <v>47</v>
      </c>
      <c r="B27" s="30" t="s">
        <v>24</v>
      </c>
      <c r="C27" s="357"/>
      <c r="D27" s="205">
        <f t="shared" si="0"/>
        <v>140219.38</v>
      </c>
      <c r="E27" s="157">
        <v>44077.98</v>
      </c>
      <c r="F27" s="157">
        <v>43570.7</v>
      </c>
      <c r="G27" s="157">
        <v>52570.7</v>
      </c>
      <c r="H27" s="82"/>
      <c r="I27" s="205"/>
      <c r="J27" s="1" t="s">
        <v>188</v>
      </c>
      <c r="K27" s="360"/>
      <c r="L27" s="1" t="s">
        <v>492</v>
      </c>
      <c r="M27" s="1" t="s">
        <v>291</v>
      </c>
      <c r="N27" s="98" t="s">
        <v>101</v>
      </c>
      <c r="O27" s="60" t="s">
        <v>390</v>
      </c>
      <c r="P27" s="2">
        <v>45657</v>
      </c>
      <c r="Q27" s="117"/>
      <c r="R27" s="61" t="s">
        <v>266</v>
      </c>
      <c r="S27" s="61" t="s">
        <v>95</v>
      </c>
      <c r="T27" s="62">
        <v>223</v>
      </c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</row>
    <row r="28" spans="1:117" s="78" customFormat="1" ht="32.25" hidden="1" customHeight="1" x14ac:dyDescent="0.25">
      <c r="A28" s="1" t="s">
        <v>47</v>
      </c>
      <c r="B28" s="30" t="s">
        <v>24</v>
      </c>
      <c r="C28" s="358"/>
      <c r="D28" s="205">
        <f t="shared" si="0"/>
        <v>0</v>
      </c>
      <c r="E28" s="157"/>
      <c r="F28" s="157"/>
      <c r="G28" s="157"/>
      <c r="H28" s="81"/>
      <c r="I28" s="81"/>
      <c r="J28" s="76"/>
      <c r="K28" s="361"/>
      <c r="L28" s="1"/>
      <c r="M28" s="1"/>
      <c r="N28" s="98" t="s">
        <v>101</v>
      </c>
      <c r="O28" s="60"/>
      <c r="P28" s="1"/>
      <c r="Q28" s="117"/>
      <c r="R28" s="61" t="s">
        <v>266</v>
      </c>
      <c r="S28" s="61" t="s">
        <v>95</v>
      </c>
      <c r="T28" s="62">
        <v>223</v>
      </c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</row>
    <row r="29" spans="1:117" s="28" customFormat="1" ht="39.75" customHeight="1" x14ac:dyDescent="0.25">
      <c r="A29" s="1" t="s">
        <v>63</v>
      </c>
      <c r="B29" s="1" t="s">
        <v>59</v>
      </c>
      <c r="C29" s="205">
        <f>'ПГ 2024-2026'!O96</f>
        <v>120000</v>
      </c>
      <c r="D29" s="205">
        <f t="shared" si="0"/>
        <v>120000</v>
      </c>
      <c r="E29" s="123"/>
      <c r="F29" s="123">
        <v>40000</v>
      </c>
      <c r="G29" s="123">
        <v>40000</v>
      </c>
      <c r="H29" s="123">
        <v>40000</v>
      </c>
      <c r="I29" s="205"/>
      <c r="J29" s="1" t="s">
        <v>408</v>
      </c>
      <c r="K29" s="205">
        <f>C29-D29</f>
        <v>0</v>
      </c>
      <c r="L29" s="1" t="s">
        <v>404</v>
      </c>
      <c r="M29" s="124" t="s">
        <v>405</v>
      </c>
      <c r="N29" s="98" t="s">
        <v>115</v>
      </c>
      <c r="O29" s="60" t="s">
        <v>406</v>
      </c>
      <c r="P29" s="2">
        <v>46022</v>
      </c>
      <c r="Q29" s="117"/>
      <c r="R29" s="125" t="s">
        <v>384</v>
      </c>
      <c r="S29" s="96" t="s">
        <v>55</v>
      </c>
      <c r="T29" s="62">
        <v>221</v>
      </c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</row>
    <row r="30" spans="1:117" s="78" customFormat="1" ht="32.25" customHeight="1" x14ac:dyDescent="0.25">
      <c r="A30" s="1" t="s">
        <v>63</v>
      </c>
      <c r="B30" s="1" t="s">
        <v>410</v>
      </c>
      <c r="C30" s="205">
        <f>'ПГ 2024-2026'!O98</f>
        <v>135000</v>
      </c>
      <c r="D30" s="205">
        <f t="shared" si="0"/>
        <v>135000</v>
      </c>
      <c r="E30" s="140"/>
      <c r="F30" s="140">
        <v>45000</v>
      </c>
      <c r="G30" s="140">
        <v>45000</v>
      </c>
      <c r="H30" s="140">
        <v>45000</v>
      </c>
      <c r="I30" s="205"/>
      <c r="J30" s="1" t="s">
        <v>408</v>
      </c>
      <c r="K30" s="202">
        <f t="shared" ref="K30:K31" si="2">C30-D30</f>
        <v>0</v>
      </c>
      <c r="L30" s="1" t="s">
        <v>409</v>
      </c>
      <c r="M30" s="1" t="s">
        <v>411</v>
      </c>
      <c r="N30" s="98" t="s">
        <v>115</v>
      </c>
      <c r="O30" s="60" t="s">
        <v>412</v>
      </c>
      <c r="P30" s="2">
        <v>46022</v>
      </c>
      <c r="Q30" s="79"/>
      <c r="R30" s="61" t="str">
        <f>'ПГ 2024-2026'!F98</f>
        <v>23 1 7840308932 783801001 0038 000 5320 244</v>
      </c>
      <c r="S30" s="61" t="str">
        <f>'ПГ 2024-2026'!G98</f>
        <v>177 0310 10 4 01 90049 244</v>
      </c>
      <c r="T30" s="62">
        <f>'ПГ 2024-2026'!H98</f>
        <v>221</v>
      </c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</row>
    <row r="31" spans="1:117" s="78" customFormat="1" ht="32.25" customHeight="1" x14ac:dyDescent="0.25">
      <c r="A31" s="1" t="s">
        <v>60</v>
      </c>
      <c r="B31" s="30" t="s">
        <v>187</v>
      </c>
      <c r="C31" s="205">
        <f>'ПГ 2024-2026'!O94</f>
        <v>135000</v>
      </c>
      <c r="D31" s="205">
        <f t="shared" si="0"/>
        <v>135000</v>
      </c>
      <c r="E31" s="205"/>
      <c r="F31" s="205">
        <v>45000</v>
      </c>
      <c r="G31" s="205">
        <v>45000</v>
      </c>
      <c r="H31" s="205">
        <v>45000</v>
      </c>
      <c r="I31" s="205"/>
      <c r="J31" s="1" t="s">
        <v>408</v>
      </c>
      <c r="K31" s="202">
        <f t="shared" si="2"/>
        <v>0</v>
      </c>
      <c r="L31" s="1" t="s">
        <v>467</v>
      </c>
      <c r="M31" s="1" t="s">
        <v>468</v>
      </c>
      <c r="N31" s="98" t="s">
        <v>115</v>
      </c>
      <c r="O31" s="60" t="s">
        <v>469</v>
      </c>
      <c r="P31" s="2">
        <v>46022</v>
      </c>
      <c r="Q31" s="79"/>
      <c r="R31" s="61" t="s">
        <v>386</v>
      </c>
      <c r="S31" s="61" t="s">
        <v>55</v>
      </c>
      <c r="T31" s="62">
        <v>221</v>
      </c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</row>
    <row r="32" spans="1:117" s="28" customFormat="1" ht="201.5" x14ac:dyDescent="0.25">
      <c r="A32" s="1" t="s">
        <v>137</v>
      </c>
      <c r="B32" s="30" t="s">
        <v>245</v>
      </c>
      <c r="C32" s="201">
        <f>'ПГ 2024-2026'!O127</f>
        <v>7175156.25</v>
      </c>
      <c r="D32" s="205">
        <f t="shared" si="0"/>
        <v>7175156.25</v>
      </c>
      <c r="E32" s="205">
        <v>2367604.16</v>
      </c>
      <c r="F32" s="205">
        <v>2439947.9300000002</v>
      </c>
      <c r="G32" s="205">
        <v>2367604.16</v>
      </c>
      <c r="H32" s="205"/>
      <c r="I32" s="205"/>
      <c r="J32" s="1" t="s">
        <v>188</v>
      </c>
      <c r="K32" s="202">
        <f t="shared" ref="K32:K81" si="3">C32-D32</f>
        <v>0</v>
      </c>
      <c r="L32" s="1" t="s">
        <v>507</v>
      </c>
      <c r="M32" s="1" t="s">
        <v>183</v>
      </c>
      <c r="N32" s="1" t="s">
        <v>115</v>
      </c>
      <c r="O32" s="60" t="s">
        <v>246</v>
      </c>
      <c r="P32" s="2">
        <v>45657</v>
      </c>
      <c r="Q32" s="60"/>
      <c r="R32" s="61" t="str">
        <f>'ПГ 2024-2026'!F127</f>
        <v>22 1 7840308932 783801001 0066 000 6110 242</v>
      </c>
      <c r="S32" s="96" t="str">
        <f>'ПГ 2024-2026'!G127</f>
        <v>177 0310 10 4 01 90049 242</v>
      </c>
      <c r="T32" s="62">
        <f>'ПГ 2024-2026'!H127</f>
        <v>221</v>
      </c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</row>
    <row r="33" spans="1:117" s="28" customFormat="1" hidden="1" x14ac:dyDescent="0.25">
      <c r="A33" s="1" t="s">
        <v>137</v>
      </c>
      <c r="B33" s="30"/>
      <c r="C33" s="299"/>
      <c r="D33" s="301">
        <f>SUM(E33:I33)</f>
        <v>0</v>
      </c>
      <c r="E33" s="301"/>
      <c r="F33" s="301"/>
      <c r="G33" s="301"/>
      <c r="H33" s="301"/>
      <c r="I33" s="301"/>
      <c r="J33" s="1"/>
      <c r="K33" s="300">
        <f t="shared" si="3"/>
        <v>0</v>
      </c>
      <c r="L33" s="1"/>
      <c r="M33" s="1"/>
      <c r="N33" s="1"/>
      <c r="O33" s="60"/>
      <c r="P33" s="2"/>
      <c r="Q33" s="60"/>
      <c r="R33" s="61"/>
      <c r="S33" s="96"/>
      <c r="T33" s="62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</row>
    <row r="34" spans="1:117" s="28" customFormat="1" hidden="1" x14ac:dyDescent="0.25">
      <c r="A34" s="1" t="s">
        <v>137</v>
      </c>
      <c r="B34" s="30"/>
      <c r="C34" s="299"/>
      <c r="D34" s="301">
        <f t="shared" si="0"/>
        <v>0</v>
      </c>
      <c r="E34" s="301"/>
      <c r="F34" s="301"/>
      <c r="G34" s="301"/>
      <c r="H34" s="301"/>
      <c r="I34" s="301"/>
      <c r="J34" s="1"/>
      <c r="K34" s="300">
        <f t="shared" si="3"/>
        <v>0</v>
      </c>
      <c r="L34" s="1"/>
      <c r="M34" s="1"/>
      <c r="N34" s="1"/>
      <c r="O34" s="60"/>
      <c r="P34" s="2"/>
      <c r="Q34" s="60"/>
      <c r="R34" s="61"/>
      <c r="S34" s="96"/>
      <c r="T34" s="62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</row>
    <row r="35" spans="1:117" s="28" customFormat="1" hidden="1" x14ac:dyDescent="0.25">
      <c r="A35" s="1" t="s">
        <v>137</v>
      </c>
      <c r="B35" s="30"/>
      <c r="C35" s="299"/>
      <c r="D35" s="301">
        <f t="shared" si="0"/>
        <v>0</v>
      </c>
      <c r="E35" s="301"/>
      <c r="F35" s="301"/>
      <c r="G35" s="301"/>
      <c r="H35" s="301"/>
      <c r="I35" s="301"/>
      <c r="J35" s="1"/>
      <c r="K35" s="300">
        <f t="shared" si="3"/>
        <v>0</v>
      </c>
      <c r="L35" s="1"/>
      <c r="M35" s="1"/>
      <c r="N35" s="1"/>
      <c r="O35" s="60"/>
      <c r="P35" s="2"/>
      <c r="Q35" s="60"/>
      <c r="R35" s="61"/>
      <c r="S35" s="96"/>
      <c r="T35" s="62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</row>
    <row r="36" spans="1:117" s="28" customFormat="1" hidden="1" x14ac:dyDescent="0.25">
      <c r="A36" s="1" t="s">
        <v>137</v>
      </c>
      <c r="B36" s="30"/>
      <c r="C36" s="299"/>
      <c r="D36" s="301">
        <f t="shared" si="0"/>
        <v>0</v>
      </c>
      <c r="E36" s="301"/>
      <c r="F36" s="301"/>
      <c r="G36" s="301"/>
      <c r="H36" s="301"/>
      <c r="I36" s="301"/>
      <c r="J36" s="1"/>
      <c r="K36" s="300">
        <f t="shared" si="3"/>
        <v>0</v>
      </c>
      <c r="L36" s="1"/>
      <c r="M36" s="1"/>
      <c r="N36" s="1"/>
      <c r="O36" s="60"/>
      <c r="P36" s="2"/>
      <c r="Q36" s="60"/>
      <c r="R36" s="61"/>
      <c r="S36" s="96"/>
      <c r="T36" s="62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</row>
    <row r="37" spans="1:117" s="28" customFormat="1" ht="30.75" hidden="1" customHeight="1" x14ac:dyDescent="0.25">
      <c r="A37" s="1" t="s">
        <v>706</v>
      </c>
      <c r="B37" s="30" t="s">
        <v>317</v>
      </c>
      <c r="C37" s="356">
        <f>'ПГ 2024-2026'!O107</f>
        <v>177000</v>
      </c>
      <c r="D37" s="205">
        <f t="shared" si="0"/>
        <v>0</v>
      </c>
      <c r="E37" s="82"/>
      <c r="F37" s="82"/>
      <c r="G37" s="82"/>
      <c r="H37" s="82"/>
      <c r="I37" s="205"/>
      <c r="J37" s="1">
        <v>2024</v>
      </c>
      <c r="K37" s="359">
        <f>C37-SUM(D37:D41)</f>
        <v>177000</v>
      </c>
      <c r="L37" s="1"/>
      <c r="M37" s="1"/>
      <c r="N37" s="1" t="s">
        <v>117</v>
      </c>
      <c r="O37" s="60"/>
      <c r="P37" s="1"/>
      <c r="Q37" s="60"/>
      <c r="R37" s="61" t="s">
        <v>833</v>
      </c>
      <c r="S37" s="61" t="s">
        <v>94</v>
      </c>
      <c r="T37" s="62">
        <v>226</v>
      </c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</row>
    <row r="38" spans="1:117" s="27" customFormat="1" ht="30.75" hidden="1" customHeight="1" x14ac:dyDescent="0.25">
      <c r="A38" s="1" t="s">
        <v>706</v>
      </c>
      <c r="B38" s="30" t="s">
        <v>317</v>
      </c>
      <c r="C38" s="357"/>
      <c r="D38" s="224">
        <v>0</v>
      </c>
      <c r="E38" s="224"/>
      <c r="F38" s="224"/>
      <c r="G38" s="224"/>
      <c r="H38" s="224"/>
      <c r="I38" s="224"/>
      <c r="J38" s="1">
        <v>2024</v>
      </c>
      <c r="K38" s="360"/>
      <c r="L38" s="1"/>
      <c r="M38" s="1"/>
      <c r="N38" s="1" t="s">
        <v>117</v>
      </c>
      <c r="O38" s="60"/>
      <c r="P38" s="1"/>
      <c r="Q38" s="60"/>
      <c r="R38" s="61" t="s">
        <v>833</v>
      </c>
      <c r="S38" s="61" t="s">
        <v>94</v>
      </c>
      <c r="T38" s="62">
        <v>226</v>
      </c>
    </row>
    <row r="39" spans="1:117" s="27" customFormat="1" ht="30.75" hidden="1" customHeight="1" x14ac:dyDescent="0.25">
      <c r="A39" s="1" t="s">
        <v>706</v>
      </c>
      <c r="B39" s="30" t="s">
        <v>317</v>
      </c>
      <c r="C39" s="357"/>
      <c r="D39" s="224">
        <v>0</v>
      </c>
      <c r="E39" s="224"/>
      <c r="F39" s="224"/>
      <c r="G39" s="224"/>
      <c r="H39" s="224"/>
      <c r="I39" s="224"/>
      <c r="J39" s="1">
        <v>2024</v>
      </c>
      <c r="K39" s="360"/>
      <c r="L39" s="1"/>
      <c r="M39" s="1"/>
      <c r="N39" s="1" t="s">
        <v>117</v>
      </c>
      <c r="O39" s="60"/>
      <c r="P39" s="1"/>
      <c r="Q39" s="60"/>
      <c r="R39" s="61" t="s">
        <v>833</v>
      </c>
      <c r="S39" s="61" t="s">
        <v>94</v>
      </c>
      <c r="T39" s="62">
        <v>226</v>
      </c>
    </row>
    <row r="40" spans="1:117" s="27" customFormat="1" ht="30.75" hidden="1" customHeight="1" x14ac:dyDescent="0.25">
      <c r="A40" s="1" t="s">
        <v>706</v>
      </c>
      <c r="B40" s="30" t="s">
        <v>317</v>
      </c>
      <c r="C40" s="357"/>
      <c r="D40" s="224">
        <f t="shared" si="0"/>
        <v>0</v>
      </c>
      <c r="E40" s="224"/>
      <c r="F40" s="224"/>
      <c r="G40" s="224"/>
      <c r="H40" s="224"/>
      <c r="I40" s="224"/>
      <c r="J40" s="1">
        <v>2024</v>
      </c>
      <c r="K40" s="360"/>
      <c r="L40" s="1"/>
      <c r="M40" s="1"/>
      <c r="N40" s="1" t="s">
        <v>117</v>
      </c>
      <c r="O40" s="60"/>
      <c r="P40" s="1"/>
      <c r="Q40" s="60"/>
      <c r="R40" s="61" t="s">
        <v>833</v>
      </c>
      <c r="S40" s="61" t="s">
        <v>94</v>
      </c>
      <c r="T40" s="62">
        <v>226</v>
      </c>
    </row>
    <row r="41" spans="1:117" s="27" customFormat="1" ht="30.75" hidden="1" customHeight="1" x14ac:dyDescent="0.25">
      <c r="A41" s="1" t="s">
        <v>706</v>
      </c>
      <c r="B41" s="30" t="s">
        <v>317</v>
      </c>
      <c r="C41" s="358"/>
      <c r="D41" s="224">
        <f t="shared" si="0"/>
        <v>0</v>
      </c>
      <c r="E41" s="224"/>
      <c r="F41" s="224"/>
      <c r="G41" s="224"/>
      <c r="H41" s="224"/>
      <c r="I41" s="224"/>
      <c r="J41" s="1">
        <v>2024</v>
      </c>
      <c r="K41" s="361"/>
      <c r="L41" s="1"/>
      <c r="M41" s="1"/>
      <c r="N41" s="1" t="s">
        <v>117</v>
      </c>
      <c r="O41" s="60"/>
      <c r="P41" s="1"/>
      <c r="Q41" s="60"/>
      <c r="R41" s="61" t="s">
        <v>833</v>
      </c>
      <c r="S41" s="61" t="s">
        <v>94</v>
      </c>
      <c r="T41" s="62">
        <v>226</v>
      </c>
    </row>
    <row r="42" spans="1:117" s="27" customFormat="1" ht="30.75" hidden="1" customHeight="1" x14ac:dyDescent="0.25">
      <c r="A42" s="1" t="s">
        <v>706</v>
      </c>
      <c r="B42" s="30" t="s">
        <v>320</v>
      </c>
      <c r="C42" s="356">
        <f>'ПГ 2024-2026'!O110</f>
        <v>6600900</v>
      </c>
      <c r="D42" s="224">
        <f t="shared" si="0"/>
        <v>0</v>
      </c>
      <c r="E42" s="224"/>
      <c r="F42" s="224"/>
      <c r="G42" s="224"/>
      <c r="H42" s="224"/>
      <c r="I42" s="224"/>
      <c r="J42" s="1">
        <v>2024</v>
      </c>
      <c r="K42" s="359">
        <f>C42-SUM(D42:D59)</f>
        <v>6600900</v>
      </c>
      <c r="L42" s="1"/>
      <c r="M42" s="1"/>
      <c r="N42" s="1" t="s">
        <v>117</v>
      </c>
      <c r="O42" s="60"/>
      <c r="P42" s="1"/>
      <c r="Q42" s="60"/>
      <c r="R42" s="61" t="s">
        <v>841</v>
      </c>
      <c r="S42" s="61" t="s">
        <v>93</v>
      </c>
      <c r="T42" s="62">
        <v>226</v>
      </c>
    </row>
    <row r="43" spans="1:117" s="27" customFormat="1" ht="30.75" hidden="1" customHeight="1" x14ac:dyDescent="0.25">
      <c r="A43" s="1" t="s">
        <v>706</v>
      </c>
      <c r="B43" s="30" t="s">
        <v>320</v>
      </c>
      <c r="C43" s="357"/>
      <c r="D43" s="224">
        <f t="shared" si="0"/>
        <v>0</v>
      </c>
      <c r="E43" s="224"/>
      <c r="F43" s="224"/>
      <c r="G43" s="224"/>
      <c r="H43" s="224"/>
      <c r="I43" s="224"/>
      <c r="J43" s="1">
        <v>2024</v>
      </c>
      <c r="K43" s="360"/>
      <c r="L43" s="1"/>
      <c r="M43" s="1"/>
      <c r="N43" s="1" t="s">
        <v>117</v>
      </c>
      <c r="O43" s="60"/>
      <c r="P43" s="1"/>
      <c r="Q43" s="60"/>
      <c r="R43" s="61" t="s">
        <v>841</v>
      </c>
      <c r="S43" s="61" t="s">
        <v>93</v>
      </c>
      <c r="T43" s="62">
        <v>226</v>
      </c>
    </row>
    <row r="44" spans="1:117" s="27" customFormat="1" ht="30.75" hidden="1" customHeight="1" x14ac:dyDescent="0.25">
      <c r="A44" s="1" t="s">
        <v>706</v>
      </c>
      <c r="B44" s="30" t="s">
        <v>320</v>
      </c>
      <c r="C44" s="357"/>
      <c r="D44" s="224">
        <f t="shared" si="0"/>
        <v>0</v>
      </c>
      <c r="E44" s="224"/>
      <c r="F44" s="224"/>
      <c r="G44" s="224"/>
      <c r="H44" s="224"/>
      <c r="I44" s="224"/>
      <c r="J44" s="1">
        <v>2024</v>
      </c>
      <c r="K44" s="360"/>
      <c r="L44" s="1"/>
      <c r="M44" s="1"/>
      <c r="N44" s="1" t="s">
        <v>117</v>
      </c>
      <c r="O44" s="60"/>
      <c r="P44" s="1"/>
      <c r="Q44" s="60"/>
      <c r="R44" s="61" t="s">
        <v>841</v>
      </c>
      <c r="S44" s="61" t="s">
        <v>93</v>
      </c>
      <c r="T44" s="62">
        <v>226</v>
      </c>
    </row>
    <row r="45" spans="1:117" s="27" customFormat="1" ht="30.75" hidden="1" customHeight="1" x14ac:dyDescent="0.25">
      <c r="A45" s="1" t="s">
        <v>706</v>
      </c>
      <c r="B45" s="30" t="s">
        <v>320</v>
      </c>
      <c r="C45" s="357"/>
      <c r="D45" s="224">
        <f t="shared" ref="D45:D50" si="4">SUM(E45:I45)</f>
        <v>0</v>
      </c>
      <c r="E45" s="224"/>
      <c r="F45" s="224"/>
      <c r="G45" s="224"/>
      <c r="H45" s="224"/>
      <c r="I45" s="224"/>
      <c r="J45" s="1">
        <v>2024</v>
      </c>
      <c r="K45" s="360"/>
      <c r="L45" s="1"/>
      <c r="M45" s="1"/>
      <c r="N45" s="1" t="s">
        <v>117</v>
      </c>
      <c r="O45" s="60"/>
      <c r="P45" s="1"/>
      <c r="Q45" s="60"/>
      <c r="R45" s="61" t="s">
        <v>841</v>
      </c>
      <c r="S45" s="61" t="s">
        <v>93</v>
      </c>
      <c r="T45" s="62">
        <v>226</v>
      </c>
    </row>
    <row r="46" spans="1:117" s="27" customFormat="1" ht="30.75" hidden="1" customHeight="1" x14ac:dyDescent="0.25">
      <c r="A46" s="1" t="s">
        <v>706</v>
      </c>
      <c r="B46" s="30" t="s">
        <v>320</v>
      </c>
      <c r="C46" s="357"/>
      <c r="D46" s="224">
        <f t="shared" si="4"/>
        <v>0</v>
      </c>
      <c r="E46" s="224"/>
      <c r="F46" s="224"/>
      <c r="G46" s="224"/>
      <c r="H46" s="224"/>
      <c r="I46" s="224"/>
      <c r="J46" s="1">
        <v>2024</v>
      </c>
      <c r="K46" s="360"/>
      <c r="L46" s="1"/>
      <c r="M46" s="1"/>
      <c r="N46" s="1" t="s">
        <v>117</v>
      </c>
      <c r="O46" s="60"/>
      <c r="P46" s="1"/>
      <c r="Q46" s="60"/>
      <c r="R46" s="61" t="s">
        <v>841</v>
      </c>
      <c r="S46" s="61" t="s">
        <v>93</v>
      </c>
      <c r="T46" s="62">
        <v>226</v>
      </c>
    </row>
    <row r="47" spans="1:117" s="27" customFormat="1" ht="30.75" hidden="1" customHeight="1" x14ac:dyDescent="0.25">
      <c r="A47" s="1" t="s">
        <v>706</v>
      </c>
      <c r="B47" s="30" t="s">
        <v>320</v>
      </c>
      <c r="C47" s="357"/>
      <c r="D47" s="224">
        <f t="shared" si="4"/>
        <v>0</v>
      </c>
      <c r="E47" s="224"/>
      <c r="F47" s="224"/>
      <c r="G47" s="224"/>
      <c r="H47" s="224"/>
      <c r="I47" s="224"/>
      <c r="J47" s="1">
        <v>2024</v>
      </c>
      <c r="K47" s="360"/>
      <c r="L47" s="1"/>
      <c r="M47" s="1"/>
      <c r="N47" s="1" t="s">
        <v>117</v>
      </c>
      <c r="O47" s="60"/>
      <c r="P47" s="1"/>
      <c r="Q47" s="60"/>
      <c r="R47" s="61" t="s">
        <v>841</v>
      </c>
      <c r="S47" s="61" t="s">
        <v>93</v>
      </c>
      <c r="T47" s="62">
        <v>226</v>
      </c>
    </row>
    <row r="48" spans="1:117" s="27" customFormat="1" ht="30.75" hidden="1" customHeight="1" x14ac:dyDescent="0.25">
      <c r="A48" s="1" t="s">
        <v>706</v>
      </c>
      <c r="B48" s="30" t="s">
        <v>320</v>
      </c>
      <c r="C48" s="357"/>
      <c r="D48" s="224">
        <f t="shared" si="4"/>
        <v>0</v>
      </c>
      <c r="E48" s="224"/>
      <c r="F48" s="224"/>
      <c r="G48" s="224"/>
      <c r="H48" s="224"/>
      <c r="I48" s="224"/>
      <c r="J48" s="1">
        <v>2024</v>
      </c>
      <c r="K48" s="360"/>
      <c r="L48" s="1"/>
      <c r="M48" s="1"/>
      <c r="N48" s="1" t="s">
        <v>117</v>
      </c>
      <c r="O48" s="60"/>
      <c r="P48" s="1"/>
      <c r="Q48" s="60"/>
      <c r="R48" s="61" t="s">
        <v>841</v>
      </c>
      <c r="S48" s="61" t="s">
        <v>93</v>
      </c>
      <c r="T48" s="62">
        <v>226</v>
      </c>
    </row>
    <row r="49" spans="1:117" s="27" customFormat="1" ht="30.75" hidden="1" customHeight="1" x14ac:dyDescent="0.25">
      <c r="A49" s="1" t="s">
        <v>706</v>
      </c>
      <c r="B49" s="30" t="s">
        <v>320</v>
      </c>
      <c r="C49" s="357"/>
      <c r="D49" s="224">
        <f t="shared" si="4"/>
        <v>0</v>
      </c>
      <c r="E49" s="224"/>
      <c r="F49" s="224"/>
      <c r="G49" s="224"/>
      <c r="H49" s="224"/>
      <c r="I49" s="224"/>
      <c r="J49" s="1">
        <v>2024</v>
      </c>
      <c r="K49" s="360"/>
      <c r="L49" s="1"/>
      <c r="M49" s="1"/>
      <c r="N49" s="1" t="s">
        <v>117</v>
      </c>
      <c r="O49" s="60"/>
      <c r="P49" s="1"/>
      <c r="Q49" s="60"/>
      <c r="R49" s="61" t="s">
        <v>841</v>
      </c>
      <c r="S49" s="61" t="s">
        <v>93</v>
      </c>
      <c r="T49" s="62">
        <v>226</v>
      </c>
    </row>
    <row r="50" spans="1:117" s="27" customFormat="1" ht="30.75" hidden="1" customHeight="1" x14ac:dyDescent="0.25">
      <c r="A50" s="1" t="s">
        <v>706</v>
      </c>
      <c r="B50" s="30" t="s">
        <v>320</v>
      </c>
      <c r="C50" s="357"/>
      <c r="D50" s="224">
        <f t="shared" si="4"/>
        <v>0</v>
      </c>
      <c r="E50" s="224"/>
      <c r="F50" s="224"/>
      <c r="G50" s="224"/>
      <c r="H50" s="224"/>
      <c r="I50" s="224"/>
      <c r="J50" s="1">
        <v>2024</v>
      </c>
      <c r="K50" s="360"/>
      <c r="L50" s="1"/>
      <c r="M50" s="1"/>
      <c r="N50" s="1" t="s">
        <v>117</v>
      </c>
      <c r="O50" s="60"/>
      <c r="P50" s="1"/>
      <c r="Q50" s="60"/>
      <c r="R50" s="61" t="s">
        <v>841</v>
      </c>
      <c r="S50" s="61" t="s">
        <v>93</v>
      </c>
      <c r="T50" s="62">
        <v>226</v>
      </c>
    </row>
    <row r="51" spans="1:117" s="27" customFormat="1" ht="30.75" hidden="1" customHeight="1" x14ac:dyDescent="0.25">
      <c r="A51" s="1" t="s">
        <v>706</v>
      </c>
      <c r="B51" s="30" t="s">
        <v>320</v>
      </c>
      <c r="C51" s="357"/>
      <c r="D51" s="224">
        <f t="shared" si="0"/>
        <v>0</v>
      </c>
      <c r="E51" s="224"/>
      <c r="F51" s="224"/>
      <c r="G51" s="224"/>
      <c r="H51" s="224"/>
      <c r="I51" s="224"/>
      <c r="J51" s="1">
        <v>2024</v>
      </c>
      <c r="K51" s="360"/>
      <c r="L51" s="1"/>
      <c r="M51" s="1"/>
      <c r="N51" s="1" t="s">
        <v>117</v>
      </c>
      <c r="O51" s="60"/>
      <c r="P51" s="1"/>
      <c r="Q51" s="60"/>
      <c r="R51" s="61" t="s">
        <v>841</v>
      </c>
      <c r="S51" s="61" t="s">
        <v>93</v>
      </c>
      <c r="T51" s="62">
        <v>226</v>
      </c>
    </row>
    <row r="52" spans="1:117" s="27" customFormat="1" ht="30.75" hidden="1" customHeight="1" x14ac:dyDescent="0.25">
      <c r="A52" s="1" t="s">
        <v>706</v>
      </c>
      <c r="B52" s="30" t="s">
        <v>320</v>
      </c>
      <c r="C52" s="357"/>
      <c r="D52" s="224">
        <f t="shared" si="0"/>
        <v>0</v>
      </c>
      <c r="E52" s="224"/>
      <c r="F52" s="224"/>
      <c r="G52" s="224"/>
      <c r="H52" s="224"/>
      <c r="I52" s="224"/>
      <c r="J52" s="1">
        <v>2024</v>
      </c>
      <c r="K52" s="360"/>
      <c r="L52" s="1"/>
      <c r="M52" s="1"/>
      <c r="N52" s="1" t="s">
        <v>117</v>
      </c>
      <c r="O52" s="60"/>
      <c r="P52" s="1"/>
      <c r="Q52" s="60"/>
      <c r="R52" s="61" t="s">
        <v>841</v>
      </c>
      <c r="S52" s="61" t="s">
        <v>93</v>
      </c>
      <c r="T52" s="62">
        <v>226</v>
      </c>
    </row>
    <row r="53" spans="1:117" s="27" customFormat="1" ht="30.75" hidden="1" customHeight="1" x14ac:dyDescent="0.25">
      <c r="A53" s="1" t="s">
        <v>706</v>
      </c>
      <c r="B53" s="30" t="s">
        <v>320</v>
      </c>
      <c r="C53" s="357"/>
      <c r="D53" s="224">
        <f t="shared" si="0"/>
        <v>0</v>
      </c>
      <c r="E53" s="224"/>
      <c r="F53" s="224"/>
      <c r="G53" s="224"/>
      <c r="H53" s="224"/>
      <c r="I53" s="224"/>
      <c r="J53" s="1">
        <v>2024</v>
      </c>
      <c r="K53" s="360"/>
      <c r="L53" s="1"/>
      <c r="M53" s="1"/>
      <c r="N53" s="1" t="s">
        <v>117</v>
      </c>
      <c r="O53" s="60"/>
      <c r="P53" s="1"/>
      <c r="Q53" s="60"/>
      <c r="R53" s="61" t="s">
        <v>841</v>
      </c>
      <c r="S53" s="61" t="s">
        <v>93</v>
      </c>
      <c r="T53" s="62">
        <v>226</v>
      </c>
    </row>
    <row r="54" spans="1:117" s="27" customFormat="1" ht="30.75" hidden="1" customHeight="1" x14ac:dyDescent="0.25">
      <c r="A54" s="1" t="s">
        <v>706</v>
      </c>
      <c r="B54" s="30" t="s">
        <v>320</v>
      </c>
      <c r="C54" s="357"/>
      <c r="D54" s="224">
        <f t="shared" si="0"/>
        <v>0</v>
      </c>
      <c r="E54" s="224"/>
      <c r="F54" s="224"/>
      <c r="G54" s="224"/>
      <c r="H54" s="224"/>
      <c r="I54" s="224"/>
      <c r="J54" s="1">
        <v>2024</v>
      </c>
      <c r="K54" s="360"/>
      <c r="L54" s="1"/>
      <c r="M54" s="1"/>
      <c r="N54" s="1" t="s">
        <v>117</v>
      </c>
      <c r="O54" s="60"/>
      <c r="P54" s="1"/>
      <c r="Q54" s="60"/>
      <c r="R54" s="61" t="s">
        <v>841</v>
      </c>
      <c r="S54" s="61" t="s">
        <v>93</v>
      </c>
      <c r="T54" s="62">
        <v>226</v>
      </c>
    </row>
    <row r="55" spans="1:117" s="27" customFormat="1" ht="30.75" hidden="1" customHeight="1" x14ac:dyDescent="0.25">
      <c r="A55" s="1" t="s">
        <v>706</v>
      </c>
      <c r="B55" s="30" t="s">
        <v>320</v>
      </c>
      <c r="C55" s="357"/>
      <c r="D55" s="224">
        <f t="shared" si="0"/>
        <v>0</v>
      </c>
      <c r="E55" s="224"/>
      <c r="F55" s="224"/>
      <c r="G55" s="224"/>
      <c r="H55" s="224"/>
      <c r="I55" s="224"/>
      <c r="J55" s="1">
        <v>2024</v>
      </c>
      <c r="K55" s="360"/>
      <c r="L55" s="1"/>
      <c r="M55" s="1"/>
      <c r="N55" s="1" t="s">
        <v>117</v>
      </c>
      <c r="O55" s="60"/>
      <c r="P55" s="1"/>
      <c r="Q55" s="60"/>
      <c r="R55" s="61" t="s">
        <v>841</v>
      </c>
      <c r="S55" s="61" t="s">
        <v>93</v>
      </c>
      <c r="T55" s="62">
        <v>226</v>
      </c>
    </row>
    <row r="56" spans="1:117" s="27" customFormat="1" ht="30.75" hidden="1" customHeight="1" x14ac:dyDescent="0.25">
      <c r="A56" s="1" t="s">
        <v>706</v>
      </c>
      <c r="B56" s="30" t="s">
        <v>320</v>
      </c>
      <c r="C56" s="357"/>
      <c r="D56" s="224">
        <f t="shared" si="0"/>
        <v>0</v>
      </c>
      <c r="E56" s="224"/>
      <c r="F56" s="224"/>
      <c r="G56" s="224"/>
      <c r="H56" s="224"/>
      <c r="I56" s="224"/>
      <c r="J56" s="1">
        <v>2024</v>
      </c>
      <c r="K56" s="360"/>
      <c r="L56" s="1"/>
      <c r="M56" s="1"/>
      <c r="N56" s="1" t="s">
        <v>117</v>
      </c>
      <c r="O56" s="60"/>
      <c r="P56" s="1"/>
      <c r="Q56" s="60"/>
      <c r="R56" s="61" t="s">
        <v>841</v>
      </c>
      <c r="S56" s="61" t="s">
        <v>93</v>
      </c>
      <c r="T56" s="62">
        <v>226</v>
      </c>
    </row>
    <row r="57" spans="1:117" s="27" customFormat="1" ht="30.75" hidden="1" customHeight="1" x14ac:dyDescent="0.25">
      <c r="A57" s="1" t="s">
        <v>706</v>
      </c>
      <c r="B57" s="30" t="s">
        <v>320</v>
      </c>
      <c r="C57" s="357"/>
      <c r="D57" s="224">
        <f t="shared" si="0"/>
        <v>0</v>
      </c>
      <c r="E57" s="224"/>
      <c r="F57" s="224"/>
      <c r="G57" s="224"/>
      <c r="H57" s="224"/>
      <c r="I57" s="224"/>
      <c r="J57" s="1">
        <v>2024</v>
      </c>
      <c r="K57" s="360"/>
      <c r="L57" s="1"/>
      <c r="M57" s="1"/>
      <c r="N57" s="1" t="s">
        <v>117</v>
      </c>
      <c r="O57" s="60"/>
      <c r="P57" s="1"/>
      <c r="Q57" s="60"/>
      <c r="R57" s="61" t="s">
        <v>841</v>
      </c>
      <c r="S57" s="61" t="s">
        <v>93</v>
      </c>
      <c r="T57" s="62">
        <v>226</v>
      </c>
    </row>
    <row r="58" spans="1:117" s="27" customFormat="1" ht="30" hidden="1" customHeight="1" x14ac:dyDescent="0.25">
      <c r="A58" s="1" t="s">
        <v>706</v>
      </c>
      <c r="B58" s="30" t="s">
        <v>320</v>
      </c>
      <c r="C58" s="357"/>
      <c r="D58" s="224">
        <f t="shared" si="0"/>
        <v>0</v>
      </c>
      <c r="E58" s="224"/>
      <c r="F58" s="224"/>
      <c r="G58" s="224"/>
      <c r="H58" s="224"/>
      <c r="I58" s="224"/>
      <c r="J58" s="1">
        <v>2024</v>
      </c>
      <c r="K58" s="360"/>
      <c r="L58" s="1"/>
      <c r="M58" s="1"/>
      <c r="N58" s="1" t="s">
        <v>117</v>
      </c>
      <c r="O58" s="60"/>
      <c r="P58" s="1"/>
      <c r="Q58" s="60"/>
      <c r="R58" s="61" t="s">
        <v>841</v>
      </c>
      <c r="S58" s="61" t="s">
        <v>93</v>
      </c>
      <c r="T58" s="62">
        <v>226</v>
      </c>
    </row>
    <row r="59" spans="1:117" s="8" customFormat="1" ht="31" hidden="1" x14ac:dyDescent="0.35">
      <c r="A59" s="1" t="s">
        <v>706</v>
      </c>
      <c r="B59" s="30" t="s">
        <v>320</v>
      </c>
      <c r="C59" s="358"/>
      <c r="D59" s="224">
        <f t="shared" si="0"/>
        <v>0</v>
      </c>
      <c r="E59" s="82"/>
      <c r="F59" s="82"/>
      <c r="G59" s="82"/>
      <c r="H59" s="82"/>
      <c r="I59" s="205"/>
      <c r="J59" s="1">
        <v>2024</v>
      </c>
      <c r="K59" s="361"/>
      <c r="L59" s="1"/>
      <c r="M59" s="1"/>
      <c r="N59" s="1" t="s">
        <v>117</v>
      </c>
      <c r="O59" s="60"/>
      <c r="P59" s="1"/>
      <c r="Q59" s="60"/>
      <c r="R59" s="61" t="s">
        <v>841</v>
      </c>
      <c r="S59" s="61" t="s">
        <v>93</v>
      </c>
      <c r="T59" s="62">
        <v>226</v>
      </c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</row>
    <row r="60" spans="1:117" s="8" customFormat="1" ht="31" hidden="1" x14ac:dyDescent="0.35">
      <c r="A60" s="1" t="s">
        <v>706</v>
      </c>
      <c r="B60" s="30" t="s">
        <v>321</v>
      </c>
      <c r="C60" s="356">
        <f>'ПГ 2024-2026'!O113</f>
        <v>100000</v>
      </c>
      <c r="D60" s="205">
        <f t="shared" si="0"/>
        <v>0</v>
      </c>
      <c r="E60" s="82"/>
      <c r="F60" s="82"/>
      <c r="G60" s="82"/>
      <c r="H60" s="82"/>
      <c r="I60" s="205"/>
      <c r="J60" s="1">
        <v>2024</v>
      </c>
      <c r="K60" s="359">
        <f>C60-SUM(D60:D63)</f>
        <v>100000</v>
      </c>
      <c r="L60" s="1"/>
      <c r="M60" s="1"/>
      <c r="N60" s="1" t="s">
        <v>117</v>
      </c>
      <c r="O60" s="60"/>
      <c r="P60" s="1"/>
      <c r="Q60" s="60"/>
      <c r="R60" s="61" t="s">
        <v>840</v>
      </c>
      <c r="S60" s="61" t="s">
        <v>93</v>
      </c>
      <c r="T60" s="62">
        <v>226</v>
      </c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</row>
    <row r="61" spans="1:117" s="8" customFormat="1" ht="31" hidden="1" x14ac:dyDescent="0.35">
      <c r="A61" s="1" t="s">
        <v>706</v>
      </c>
      <c r="B61" s="30" t="s">
        <v>321</v>
      </c>
      <c r="C61" s="357"/>
      <c r="D61" s="224">
        <f t="shared" si="0"/>
        <v>0</v>
      </c>
      <c r="E61" s="224"/>
      <c r="F61" s="224"/>
      <c r="G61" s="224"/>
      <c r="H61" s="224"/>
      <c r="I61" s="224"/>
      <c r="J61" s="1">
        <v>2024</v>
      </c>
      <c r="K61" s="360"/>
      <c r="L61" s="1"/>
      <c r="M61" s="1"/>
      <c r="N61" s="1" t="s">
        <v>117</v>
      </c>
      <c r="O61" s="60"/>
      <c r="P61" s="1"/>
      <c r="Q61" s="60"/>
      <c r="R61" s="61" t="s">
        <v>840</v>
      </c>
      <c r="S61" s="61" t="s">
        <v>93</v>
      </c>
      <c r="T61" s="62">
        <v>226</v>
      </c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</row>
    <row r="62" spans="1:117" s="8" customFormat="1" ht="31" hidden="1" x14ac:dyDescent="0.35">
      <c r="A62" s="1" t="s">
        <v>706</v>
      </c>
      <c r="B62" s="30" t="s">
        <v>321</v>
      </c>
      <c r="C62" s="357"/>
      <c r="D62" s="224">
        <f t="shared" si="0"/>
        <v>0</v>
      </c>
      <c r="E62" s="224"/>
      <c r="F62" s="224"/>
      <c r="G62" s="224"/>
      <c r="H62" s="224"/>
      <c r="I62" s="224"/>
      <c r="J62" s="1">
        <v>2024</v>
      </c>
      <c r="K62" s="360"/>
      <c r="L62" s="1"/>
      <c r="M62" s="1"/>
      <c r="N62" s="1" t="s">
        <v>117</v>
      </c>
      <c r="O62" s="60"/>
      <c r="P62" s="1"/>
      <c r="Q62" s="60"/>
      <c r="R62" s="61" t="s">
        <v>840</v>
      </c>
      <c r="S62" s="61" t="s">
        <v>93</v>
      </c>
      <c r="T62" s="62">
        <v>226</v>
      </c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</row>
    <row r="63" spans="1:117" s="8" customFormat="1" ht="31" hidden="1" x14ac:dyDescent="0.35">
      <c r="A63" s="1" t="s">
        <v>706</v>
      </c>
      <c r="B63" s="30" t="s">
        <v>321</v>
      </c>
      <c r="C63" s="358"/>
      <c r="D63" s="224">
        <f t="shared" si="0"/>
        <v>0</v>
      </c>
      <c r="E63" s="224"/>
      <c r="F63" s="224"/>
      <c r="G63" s="224"/>
      <c r="H63" s="224"/>
      <c r="I63" s="224"/>
      <c r="J63" s="1">
        <v>2024</v>
      </c>
      <c r="K63" s="361"/>
      <c r="L63" s="1"/>
      <c r="M63" s="1"/>
      <c r="N63" s="1" t="s">
        <v>117</v>
      </c>
      <c r="O63" s="60"/>
      <c r="P63" s="1"/>
      <c r="Q63" s="60"/>
      <c r="R63" s="61" t="s">
        <v>840</v>
      </c>
      <c r="S63" s="61" t="s">
        <v>93</v>
      </c>
      <c r="T63" s="62">
        <v>226</v>
      </c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</row>
    <row r="64" spans="1:117" s="8" customFormat="1" hidden="1" x14ac:dyDescent="0.35">
      <c r="A64" s="1" t="s">
        <v>119</v>
      </c>
      <c r="B64" s="30" t="s">
        <v>122</v>
      </c>
      <c r="C64" s="356">
        <f>'ПГ 2024-2026'!O123</f>
        <v>20600000</v>
      </c>
      <c r="D64" s="205">
        <f t="shared" si="0"/>
        <v>0</v>
      </c>
      <c r="E64" s="82"/>
      <c r="F64" s="82"/>
      <c r="G64" s="82"/>
      <c r="H64" s="82"/>
      <c r="I64" s="205"/>
      <c r="J64" s="1">
        <v>2024</v>
      </c>
      <c r="K64" s="359">
        <f>C64-SUM(D64:D67)</f>
        <v>20600000</v>
      </c>
      <c r="L64" s="1"/>
      <c r="M64" s="1"/>
      <c r="N64" s="1" t="s">
        <v>403</v>
      </c>
      <c r="O64" s="60"/>
      <c r="P64" s="1"/>
      <c r="Q64" s="60"/>
      <c r="R64" s="61" t="s">
        <v>167</v>
      </c>
      <c r="S64" s="61" t="s">
        <v>120</v>
      </c>
      <c r="T64" s="62">
        <v>343</v>
      </c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</row>
    <row r="65" spans="1:117" s="8" customFormat="1" hidden="1" x14ac:dyDescent="0.35">
      <c r="A65" s="1" t="s">
        <v>119</v>
      </c>
      <c r="B65" s="30" t="s">
        <v>122</v>
      </c>
      <c r="C65" s="357"/>
      <c r="D65" s="301">
        <f t="shared" si="0"/>
        <v>0</v>
      </c>
      <c r="E65" s="301"/>
      <c r="F65" s="301"/>
      <c r="G65" s="301"/>
      <c r="H65" s="301"/>
      <c r="I65" s="301"/>
      <c r="J65" s="1">
        <v>2024</v>
      </c>
      <c r="K65" s="360"/>
      <c r="L65" s="1"/>
      <c r="M65" s="1"/>
      <c r="N65" s="1" t="s">
        <v>403</v>
      </c>
      <c r="O65" s="60"/>
      <c r="P65" s="1"/>
      <c r="Q65" s="60"/>
      <c r="R65" s="61" t="s">
        <v>167</v>
      </c>
      <c r="S65" s="61" t="s">
        <v>120</v>
      </c>
      <c r="T65" s="62">
        <v>343</v>
      </c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</row>
    <row r="66" spans="1:117" s="8" customFormat="1" hidden="1" x14ac:dyDescent="0.35">
      <c r="A66" s="1" t="s">
        <v>119</v>
      </c>
      <c r="B66" s="30" t="s">
        <v>122</v>
      </c>
      <c r="C66" s="357"/>
      <c r="D66" s="301">
        <f t="shared" si="0"/>
        <v>0</v>
      </c>
      <c r="E66" s="301"/>
      <c r="F66" s="301"/>
      <c r="G66" s="301"/>
      <c r="H66" s="301"/>
      <c r="I66" s="301"/>
      <c r="J66" s="1">
        <v>2024</v>
      </c>
      <c r="K66" s="360"/>
      <c r="L66" s="1"/>
      <c r="M66" s="1"/>
      <c r="N66" s="1" t="s">
        <v>403</v>
      </c>
      <c r="O66" s="60"/>
      <c r="P66" s="1"/>
      <c r="Q66" s="60"/>
      <c r="R66" s="61" t="s">
        <v>167</v>
      </c>
      <c r="S66" s="61" t="s">
        <v>120</v>
      </c>
      <c r="T66" s="62">
        <v>343</v>
      </c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</row>
    <row r="67" spans="1:117" s="8" customFormat="1" hidden="1" x14ac:dyDescent="0.35">
      <c r="A67" s="1" t="s">
        <v>119</v>
      </c>
      <c r="B67" s="30" t="s">
        <v>122</v>
      </c>
      <c r="C67" s="358"/>
      <c r="D67" s="301">
        <f t="shared" si="0"/>
        <v>0</v>
      </c>
      <c r="E67" s="301"/>
      <c r="F67" s="301"/>
      <c r="G67" s="301"/>
      <c r="H67" s="301"/>
      <c r="I67" s="301"/>
      <c r="J67" s="1">
        <v>2024</v>
      </c>
      <c r="K67" s="361"/>
      <c r="L67" s="1"/>
      <c r="M67" s="1"/>
      <c r="N67" s="1" t="s">
        <v>403</v>
      </c>
      <c r="O67" s="60"/>
      <c r="P67" s="1"/>
      <c r="Q67" s="60"/>
      <c r="R67" s="61" t="s">
        <v>167</v>
      </c>
      <c r="S67" s="61" t="s">
        <v>120</v>
      </c>
      <c r="T67" s="62">
        <v>343</v>
      </c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</row>
    <row r="68" spans="1:117" s="8" customFormat="1" ht="46.5" x14ac:dyDescent="0.35">
      <c r="A68" s="1" t="s">
        <v>119</v>
      </c>
      <c r="B68" s="30" t="s">
        <v>388</v>
      </c>
      <c r="C68" s="131">
        <f>'ПГ 2024-2026'!O124</f>
        <v>11400000</v>
      </c>
      <c r="D68" s="205">
        <f t="shared" si="0"/>
        <v>11400000</v>
      </c>
      <c r="E68" s="82"/>
      <c r="F68" s="82"/>
      <c r="G68" s="82">
        <v>11400000</v>
      </c>
      <c r="H68" s="82"/>
      <c r="I68" s="205"/>
      <c r="J68" s="1" t="s">
        <v>900</v>
      </c>
      <c r="K68" s="202">
        <f t="shared" si="3"/>
        <v>0</v>
      </c>
      <c r="L68" s="1" t="s">
        <v>899</v>
      </c>
      <c r="M68" s="1" t="s">
        <v>176</v>
      </c>
      <c r="N68" s="1" t="s">
        <v>403</v>
      </c>
      <c r="O68" s="60" t="s">
        <v>901</v>
      </c>
      <c r="P68" s="2">
        <v>45657</v>
      </c>
      <c r="Q68" s="60"/>
      <c r="R68" s="61" t="s">
        <v>167</v>
      </c>
      <c r="S68" s="61" t="s">
        <v>120</v>
      </c>
      <c r="T68" s="62">
        <v>343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</row>
    <row r="69" spans="1:117" ht="124" hidden="1" x14ac:dyDescent="0.35">
      <c r="A69" s="1" t="s">
        <v>87</v>
      </c>
      <c r="B69" s="30" t="s">
        <v>351</v>
      </c>
      <c r="C69" s="131">
        <f>'ПГ 2024-2026'!O105</f>
        <v>42000</v>
      </c>
      <c r="D69" s="205">
        <f t="shared" si="0"/>
        <v>0</v>
      </c>
      <c r="E69" s="82"/>
      <c r="F69" s="82"/>
      <c r="G69" s="82"/>
      <c r="H69" s="82"/>
      <c r="I69" s="205"/>
      <c r="J69" s="1">
        <v>2024</v>
      </c>
      <c r="K69" s="204">
        <f t="shared" si="3"/>
        <v>42000</v>
      </c>
      <c r="L69" s="1"/>
      <c r="M69" s="1"/>
      <c r="N69" s="1" t="s">
        <v>350</v>
      </c>
      <c r="O69" s="60"/>
      <c r="P69" s="1"/>
      <c r="Q69" s="60"/>
      <c r="R69" s="61" t="s">
        <v>757</v>
      </c>
      <c r="S69" s="61" t="s">
        <v>55</v>
      </c>
      <c r="T69" s="62">
        <v>226</v>
      </c>
    </row>
    <row r="70" spans="1:117" ht="124" hidden="1" x14ac:dyDescent="0.35">
      <c r="A70" s="1" t="s">
        <v>87</v>
      </c>
      <c r="B70" s="30" t="s">
        <v>349</v>
      </c>
      <c r="C70" s="131">
        <f>'ПГ 2024-2026'!O106</f>
        <v>84000</v>
      </c>
      <c r="D70" s="205">
        <f t="shared" si="0"/>
        <v>0</v>
      </c>
      <c r="E70" s="82"/>
      <c r="F70" s="82"/>
      <c r="G70" s="82"/>
      <c r="H70" s="82"/>
      <c r="I70" s="205"/>
      <c r="J70" s="1">
        <v>2024</v>
      </c>
      <c r="K70" s="204">
        <f t="shared" si="3"/>
        <v>84000</v>
      </c>
      <c r="L70" s="1"/>
      <c r="M70" s="1"/>
      <c r="N70" s="1" t="s">
        <v>350</v>
      </c>
      <c r="O70" s="60"/>
      <c r="P70" s="1"/>
      <c r="Q70" s="60"/>
      <c r="R70" s="61" t="s">
        <v>753</v>
      </c>
      <c r="S70" s="61" t="s">
        <v>55</v>
      </c>
      <c r="T70" s="62">
        <v>226</v>
      </c>
    </row>
    <row r="71" spans="1:117" ht="31" hidden="1" x14ac:dyDescent="0.35">
      <c r="A71" s="1" t="s">
        <v>336</v>
      </c>
      <c r="B71" s="30" t="s">
        <v>125</v>
      </c>
      <c r="C71" s="356">
        <f>'ПГ 2024-2026'!O81</f>
        <v>1089600</v>
      </c>
      <c r="D71" s="205">
        <f t="shared" si="0"/>
        <v>0</v>
      </c>
      <c r="E71" s="82"/>
      <c r="F71" s="82"/>
      <c r="G71" s="82"/>
      <c r="H71" s="82"/>
      <c r="I71" s="205"/>
      <c r="J71" s="1">
        <v>2024</v>
      </c>
      <c r="K71" s="359">
        <f>C71-SUM(D71:D75)</f>
        <v>1089600</v>
      </c>
      <c r="L71" s="1"/>
      <c r="M71" s="1"/>
      <c r="N71" s="1" t="s">
        <v>157</v>
      </c>
      <c r="O71" s="60"/>
      <c r="P71" s="1"/>
      <c r="Q71" s="60"/>
      <c r="R71" s="61" t="s">
        <v>738</v>
      </c>
      <c r="S71" s="61" t="s">
        <v>58</v>
      </c>
      <c r="T71" s="62">
        <v>224</v>
      </c>
    </row>
    <row r="72" spans="1:117" ht="31" hidden="1" x14ac:dyDescent="0.35">
      <c r="A72" s="1" t="s">
        <v>336</v>
      </c>
      <c r="B72" s="30" t="s">
        <v>125</v>
      </c>
      <c r="C72" s="357"/>
      <c r="D72" s="301">
        <f t="shared" si="0"/>
        <v>0</v>
      </c>
      <c r="E72" s="301"/>
      <c r="F72" s="301"/>
      <c r="G72" s="301"/>
      <c r="H72" s="301"/>
      <c r="I72" s="301"/>
      <c r="J72" s="1">
        <v>2024</v>
      </c>
      <c r="K72" s="360"/>
      <c r="L72" s="1"/>
      <c r="M72" s="1"/>
      <c r="N72" s="1" t="s">
        <v>157</v>
      </c>
      <c r="O72" s="60"/>
      <c r="P72" s="1"/>
      <c r="Q72" s="60"/>
      <c r="R72" s="61" t="s">
        <v>738</v>
      </c>
      <c r="S72" s="61" t="s">
        <v>58</v>
      </c>
      <c r="T72" s="62">
        <v>224</v>
      </c>
    </row>
    <row r="73" spans="1:117" ht="31" hidden="1" x14ac:dyDescent="0.35">
      <c r="A73" s="1" t="s">
        <v>336</v>
      </c>
      <c r="B73" s="30" t="s">
        <v>125</v>
      </c>
      <c r="C73" s="357"/>
      <c r="D73" s="301">
        <f t="shared" si="0"/>
        <v>0</v>
      </c>
      <c r="E73" s="301"/>
      <c r="F73" s="301"/>
      <c r="G73" s="301"/>
      <c r="H73" s="301"/>
      <c r="I73" s="301"/>
      <c r="J73" s="1">
        <v>2024</v>
      </c>
      <c r="K73" s="360"/>
      <c r="L73" s="1"/>
      <c r="M73" s="1"/>
      <c r="N73" s="1" t="s">
        <v>157</v>
      </c>
      <c r="O73" s="60"/>
      <c r="P73" s="1"/>
      <c r="Q73" s="60"/>
      <c r="R73" s="61" t="s">
        <v>738</v>
      </c>
      <c r="S73" s="61" t="s">
        <v>58</v>
      </c>
      <c r="T73" s="62">
        <v>224</v>
      </c>
    </row>
    <row r="74" spans="1:117" ht="31" hidden="1" x14ac:dyDescent="0.35">
      <c r="A74" s="1" t="s">
        <v>336</v>
      </c>
      <c r="B74" s="30" t="s">
        <v>125</v>
      </c>
      <c r="C74" s="357"/>
      <c r="D74" s="301">
        <f t="shared" si="0"/>
        <v>0</v>
      </c>
      <c r="E74" s="301"/>
      <c r="F74" s="301"/>
      <c r="G74" s="301"/>
      <c r="H74" s="301"/>
      <c r="I74" s="301"/>
      <c r="J74" s="1">
        <v>2024</v>
      </c>
      <c r="K74" s="360"/>
      <c r="L74" s="1"/>
      <c r="M74" s="1"/>
      <c r="N74" s="1" t="s">
        <v>157</v>
      </c>
      <c r="O74" s="60"/>
      <c r="P74" s="1"/>
      <c r="Q74" s="60"/>
      <c r="R74" s="61" t="s">
        <v>738</v>
      </c>
      <c r="S74" s="61" t="s">
        <v>58</v>
      </c>
      <c r="T74" s="62">
        <v>224</v>
      </c>
    </row>
    <row r="75" spans="1:117" ht="31" hidden="1" x14ac:dyDescent="0.35">
      <c r="A75" s="1" t="s">
        <v>336</v>
      </c>
      <c r="B75" s="30" t="s">
        <v>125</v>
      </c>
      <c r="C75" s="358"/>
      <c r="D75" s="301">
        <f t="shared" si="0"/>
        <v>0</v>
      </c>
      <c r="E75" s="301"/>
      <c r="F75" s="301"/>
      <c r="G75" s="301"/>
      <c r="H75" s="301"/>
      <c r="I75" s="301"/>
      <c r="J75" s="1">
        <v>2024</v>
      </c>
      <c r="K75" s="361"/>
      <c r="L75" s="1"/>
      <c r="M75" s="1"/>
      <c r="N75" s="1" t="s">
        <v>157</v>
      </c>
      <c r="O75" s="60"/>
      <c r="P75" s="1"/>
      <c r="Q75" s="60"/>
      <c r="R75" s="61" t="s">
        <v>738</v>
      </c>
      <c r="S75" s="61" t="s">
        <v>58</v>
      </c>
      <c r="T75" s="62">
        <v>224</v>
      </c>
    </row>
    <row r="76" spans="1:117" ht="31" hidden="1" x14ac:dyDescent="0.35">
      <c r="A76" s="1" t="s">
        <v>336</v>
      </c>
      <c r="B76" s="30" t="s">
        <v>123</v>
      </c>
      <c r="C76" s="356">
        <f>'ПГ 2024-2026'!O78</f>
        <v>115000</v>
      </c>
      <c r="D76" s="301">
        <f t="shared" si="0"/>
        <v>0</v>
      </c>
      <c r="E76" s="82"/>
      <c r="F76" s="82"/>
      <c r="G76" s="82"/>
      <c r="H76" s="82"/>
      <c r="I76" s="205"/>
      <c r="J76" s="1">
        <v>2024</v>
      </c>
      <c r="K76" s="359">
        <f>C76-SUM(D76:D80)</f>
        <v>115000</v>
      </c>
      <c r="L76" s="1"/>
      <c r="M76" s="1"/>
      <c r="N76" s="1" t="s">
        <v>97</v>
      </c>
      <c r="O76" s="60"/>
      <c r="P76" s="1"/>
      <c r="Q76" s="60"/>
      <c r="R76" s="61" t="s">
        <v>741</v>
      </c>
      <c r="S76" s="61" t="s">
        <v>99</v>
      </c>
      <c r="T76" s="62">
        <v>223</v>
      </c>
    </row>
    <row r="77" spans="1:117" ht="31" hidden="1" x14ac:dyDescent="0.35">
      <c r="A77" s="1" t="s">
        <v>336</v>
      </c>
      <c r="B77" s="30" t="s">
        <v>123</v>
      </c>
      <c r="C77" s="357"/>
      <c r="D77" s="301">
        <f t="shared" si="0"/>
        <v>0</v>
      </c>
      <c r="E77" s="301"/>
      <c r="F77" s="301"/>
      <c r="G77" s="301"/>
      <c r="H77" s="301"/>
      <c r="I77" s="301"/>
      <c r="J77" s="1">
        <v>2024</v>
      </c>
      <c r="K77" s="360"/>
      <c r="L77" s="1"/>
      <c r="M77" s="1"/>
      <c r="N77" s="1" t="s">
        <v>97</v>
      </c>
      <c r="O77" s="60"/>
      <c r="P77" s="1"/>
      <c r="Q77" s="60"/>
      <c r="R77" s="61" t="s">
        <v>741</v>
      </c>
      <c r="S77" s="61" t="s">
        <v>99</v>
      </c>
      <c r="T77" s="62">
        <v>223</v>
      </c>
    </row>
    <row r="78" spans="1:117" ht="31" hidden="1" x14ac:dyDescent="0.35">
      <c r="A78" s="1" t="s">
        <v>336</v>
      </c>
      <c r="B78" s="30" t="s">
        <v>123</v>
      </c>
      <c r="C78" s="357"/>
      <c r="D78" s="301">
        <f t="shared" si="0"/>
        <v>0</v>
      </c>
      <c r="E78" s="301"/>
      <c r="F78" s="301"/>
      <c r="G78" s="301"/>
      <c r="H78" s="301"/>
      <c r="I78" s="301"/>
      <c r="J78" s="1">
        <v>2024</v>
      </c>
      <c r="K78" s="360"/>
      <c r="L78" s="1"/>
      <c r="M78" s="1"/>
      <c r="N78" s="1" t="s">
        <v>97</v>
      </c>
      <c r="O78" s="60"/>
      <c r="P78" s="1"/>
      <c r="Q78" s="60"/>
      <c r="R78" s="61" t="s">
        <v>741</v>
      </c>
      <c r="S78" s="61" t="s">
        <v>99</v>
      </c>
      <c r="T78" s="62">
        <v>223</v>
      </c>
    </row>
    <row r="79" spans="1:117" ht="31" hidden="1" x14ac:dyDescent="0.35">
      <c r="A79" s="1" t="s">
        <v>336</v>
      </c>
      <c r="B79" s="30" t="s">
        <v>123</v>
      </c>
      <c r="C79" s="357"/>
      <c r="D79" s="301">
        <f t="shared" si="0"/>
        <v>0</v>
      </c>
      <c r="E79" s="301"/>
      <c r="F79" s="301"/>
      <c r="G79" s="301"/>
      <c r="H79" s="301"/>
      <c r="I79" s="301"/>
      <c r="J79" s="1">
        <v>2024</v>
      </c>
      <c r="K79" s="360"/>
      <c r="L79" s="1"/>
      <c r="M79" s="1"/>
      <c r="N79" s="1" t="s">
        <v>97</v>
      </c>
      <c r="O79" s="60"/>
      <c r="P79" s="1"/>
      <c r="Q79" s="60"/>
      <c r="R79" s="61" t="s">
        <v>741</v>
      </c>
      <c r="S79" s="61" t="s">
        <v>99</v>
      </c>
      <c r="T79" s="62">
        <v>223</v>
      </c>
    </row>
    <row r="80" spans="1:117" ht="31" hidden="1" x14ac:dyDescent="0.35">
      <c r="A80" s="1" t="s">
        <v>336</v>
      </c>
      <c r="B80" s="30" t="s">
        <v>123</v>
      </c>
      <c r="C80" s="358"/>
      <c r="D80" s="301">
        <f t="shared" si="0"/>
        <v>0</v>
      </c>
      <c r="E80" s="301"/>
      <c r="F80" s="301"/>
      <c r="G80" s="301"/>
      <c r="H80" s="301"/>
      <c r="I80" s="301"/>
      <c r="J80" s="1">
        <v>2024</v>
      </c>
      <c r="K80" s="361"/>
      <c r="L80" s="1"/>
      <c r="M80" s="1"/>
      <c r="N80" s="1" t="s">
        <v>97</v>
      </c>
      <c r="O80" s="60"/>
      <c r="P80" s="1"/>
      <c r="Q80" s="60"/>
      <c r="R80" s="61" t="s">
        <v>741</v>
      </c>
      <c r="S80" s="61" t="s">
        <v>99</v>
      </c>
      <c r="T80" s="62">
        <v>223</v>
      </c>
    </row>
    <row r="81" spans="1:20" ht="31" hidden="1" x14ac:dyDescent="0.35">
      <c r="A81" s="211"/>
      <c r="B81" s="30" t="s">
        <v>779</v>
      </c>
      <c r="C81" s="131">
        <f>'ПГ 2024-2026'!O9</f>
        <v>30000</v>
      </c>
      <c r="D81" s="205">
        <f t="shared" si="0"/>
        <v>0</v>
      </c>
      <c r="E81" s="82"/>
      <c r="F81" s="82"/>
      <c r="G81" s="82"/>
      <c r="H81" s="82"/>
      <c r="I81" s="205"/>
      <c r="J81" s="1">
        <v>2024</v>
      </c>
      <c r="K81" s="204">
        <f t="shared" si="3"/>
        <v>30000</v>
      </c>
      <c r="L81" s="1"/>
      <c r="M81" s="1"/>
      <c r="N81" s="1" t="s">
        <v>403</v>
      </c>
      <c r="O81" s="60"/>
      <c r="P81" s="1"/>
      <c r="Q81" s="60"/>
      <c r="R81" s="61" t="s">
        <v>780</v>
      </c>
      <c r="S81" s="61" t="s">
        <v>58</v>
      </c>
      <c r="T81" s="62">
        <v>227</v>
      </c>
    </row>
    <row r="82" spans="1:20" x14ac:dyDescent="0.35">
      <c r="A82" s="20"/>
      <c r="B82" s="20"/>
      <c r="C82" s="83"/>
      <c r="D82" s="83"/>
      <c r="J82" s="20"/>
      <c r="K82" s="83"/>
      <c r="L82" s="20"/>
      <c r="M82" s="20"/>
      <c r="N82" s="21"/>
      <c r="O82" s="63"/>
      <c r="P82" s="22"/>
      <c r="Q82" s="64"/>
      <c r="R82" s="65"/>
      <c r="S82" s="65"/>
      <c r="T82" s="66"/>
    </row>
    <row r="83" spans="1:20" x14ac:dyDescent="0.35">
      <c r="A83" s="20"/>
      <c r="B83" s="20"/>
      <c r="C83" s="83"/>
      <c r="D83" s="83"/>
      <c r="J83" s="20"/>
      <c r="K83" s="83"/>
      <c r="L83" s="20"/>
      <c r="M83" s="20"/>
      <c r="N83" s="21"/>
      <c r="O83" s="63"/>
      <c r="P83" s="22"/>
      <c r="Q83" s="64"/>
      <c r="R83" s="65"/>
      <c r="S83" s="65"/>
      <c r="T83" s="66"/>
    </row>
    <row r="84" spans="1:20" x14ac:dyDescent="0.35">
      <c r="A84" s="20"/>
      <c r="B84" s="20"/>
      <c r="C84" s="83"/>
      <c r="D84" s="83"/>
      <c r="J84" s="20"/>
      <c r="K84" s="83"/>
      <c r="L84" s="20"/>
      <c r="M84" s="20"/>
      <c r="N84" s="21"/>
      <c r="P84" s="22"/>
      <c r="Q84" s="64"/>
      <c r="R84" s="65"/>
      <c r="S84" s="65"/>
      <c r="T84" s="66"/>
    </row>
    <row r="85" spans="1:20" x14ac:dyDescent="0.35">
      <c r="R85" s="65"/>
      <c r="S85" s="65"/>
      <c r="T85" s="66"/>
    </row>
    <row r="86" spans="1:20" x14ac:dyDescent="0.35">
      <c r="R86" s="65"/>
      <c r="S86" s="65"/>
      <c r="T86" s="66"/>
    </row>
    <row r="87" spans="1:20" x14ac:dyDescent="0.35">
      <c r="R87" s="65"/>
      <c r="S87" s="65"/>
      <c r="T87" s="66"/>
    </row>
    <row r="88" spans="1:20" x14ac:dyDescent="0.35">
      <c r="R88" s="65"/>
      <c r="S88" s="65"/>
      <c r="T88" s="66"/>
    </row>
    <row r="89" spans="1:20" x14ac:dyDescent="0.35">
      <c r="R89" s="65"/>
      <c r="S89" s="65"/>
      <c r="T89" s="66"/>
    </row>
    <row r="90" spans="1:20" x14ac:dyDescent="0.35">
      <c r="R90" s="65"/>
      <c r="S90" s="65"/>
      <c r="T90" s="66"/>
    </row>
    <row r="91" spans="1:20" x14ac:dyDescent="0.35">
      <c r="R91" s="65"/>
      <c r="S91" s="65"/>
      <c r="T91" s="66"/>
    </row>
    <row r="92" spans="1:20" x14ac:dyDescent="0.35">
      <c r="P92" s="210"/>
      <c r="R92" s="65"/>
      <c r="S92" s="65"/>
      <c r="T92" s="66"/>
    </row>
    <row r="93" spans="1:20" x14ac:dyDescent="0.35">
      <c r="R93" s="65"/>
      <c r="S93" s="65"/>
      <c r="T93" s="66"/>
    </row>
    <row r="94" spans="1:20" x14ac:dyDescent="0.35">
      <c r="R94" s="65"/>
      <c r="S94" s="65"/>
      <c r="T94" s="66"/>
    </row>
    <row r="95" spans="1:20" x14ac:dyDescent="0.35">
      <c r="R95" s="65"/>
      <c r="S95" s="65"/>
      <c r="T95" s="66"/>
    </row>
    <row r="96" spans="1:20" x14ac:dyDescent="0.35">
      <c r="R96" s="65"/>
      <c r="S96" s="65"/>
      <c r="T96" s="66"/>
    </row>
    <row r="97" spans="18:20" x14ac:dyDescent="0.35">
      <c r="R97" s="65"/>
      <c r="S97" s="65"/>
      <c r="T97" s="66"/>
    </row>
    <row r="98" spans="18:20" x14ac:dyDescent="0.35">
      <c r="R98" s="65"/>
      <c r="S98" s="65"/>
      <c r="T98" s="66"/>
    </row>
    <row r="99" spans="18:20" x14ac:dyDescent="0.35">
      <c r="R99" s="65"/>
      <c r="S99" s="65"/>
      <c r="T99" s="66"/>
    </row>
    <row r="100" spans="18:20" x14ac:dyDescent="0.35">
      <c r="R100" s="65"/>
      <c r="S100" s="65"/>
      <c r="T100" s="66"/>
    </row>
    <row r="101" spans="18:20" x14ac:dyDescent="0.35">
      <c r="R101" s="65"/>
      <c r="S101" s="65"/>
      <c r="T101" s="66"/>
    </row>
    <row r="103" spans="18:20" x14ac:dyDescent="0.35">
      <c r="R103" s="65"/>
      <c r="S103" s="65"/>
      <c r="T103" s="66"/>
    </row>
    <row r="104" spans="18:20" x14ac:dyDescent="0.35">
      <c r="R104" s="65"/>
      <c r="S104" s="65"/>
      <c r="T104" s="66"/>
    </row>
    <row r="105" spans="18:20" x14ac:dyDescent="0.35">
      <c r="R105" s="65"/>
      <c r="S105" s="65"/>
      <c r="T105" s="66"/>
    </row>
    <row r="106" spans="18:20" x14ac:dyDescent="0.35">
      <c r="S106" s="65"/>
    </row>
    <row r="107" spans="18:20" x14ac:dyDescent="0.35">
      <c r="S107" s="65"/>
    </row>
    <row r="108" spans="18:20" x14ac:dyDescent="0.35">
      <c r="R108" s="65"/>
    </row>
    <row r="114" spans="18:20" x14ac:dyDescent="0.35">
      <c r="R114" s="65"/>
      <c r="S114" s="65"/>
      <c r="T114" s="66"/>
    </row>
    <row r="203" spans="5:5" x14ac:dyDescent="0.35">
      <c r="E203" s="94"/>
    </row>
    <row r="204" spans="5:5" x14ac:dyDescent="0.35">
      <c r="E204" s="83"/>
    </row>
    <row r="205" spans="5:5" x14ac:dyDescent="0.35">
      <c r="E205" s="83"/>
    </row>
    <row r="206" spans="5:5" x14ac:dyDescent="0.35">
      <c r="E206" s="94"/>
    </row>
    <row r="207" spans="5:5" x14ac:dyDescent="0.35">
      <c r="E207" s="94"/>
    </row>
  </sheetData>
  <autoFilter ref="A1:T81"/>
  <mergeCells count="16">
    <mergeCell ref="C6:C8"/>
    <mergeCell ref="K6:K8"/>
    <mergeCell ref="C37:C41"/>
    <mergeCell ref="K37:K41"/>
    <mergeCell ref="C76:C80"/>
    <mergeCell ref="K76:K80"/>
    <mergeCell ref="K71:K75"/>
    <mergeCell ref="C71:C75"/>
    <mergeCell ref="C64:C67"/>
    <mergeCell ref="K64:K67"/>
    <mergeCell ref="C42:C59"/>
    <mergeCell ref="K42:K59"/>
    <mergeCell ref="C60:C63"/>
    <mergeCell ref="K60:K63"/>
    <mergeCell ref="C9:C28"/>
    <mergeCell ref="K9:K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zoomScale="60" zoomScaleNormal="60" workbookViewId="0">
      <pane ySplit="3" topLeftCell="A4" activePane="bottomLeft" state="frozen"/>
      <selection activeCell="C1" sqref="C1"/>
      <selection pane="bottomLeft" activeCell="C32" sqref="C32"/>
    </sheetView>
  </sheetViews>
  <sheetFormatPr defaultRowHeight="15.5" x14ac:dyDescent="0.35"/>
  <cols>
    <col min="1" max="1" width="20.453125" style="5" customWidth="1"/>
    <col min="2" max="2" width="30.54296875" style="5" customWidth="1"/>
    <col min="3" max="5" width="19" style="39" customWidth="1"/>
    <col min="6" max="6" width="18.26953125" style="39" customWidth="1"/>
    <col min="7" max="7" width="28.7265625" style="40" customWidth="1"/>
    <col min="8" max="8" width="17.7265625" style="39" customWidth="1"/>
    <col min="9" max="9" width="15.54296875" style="5" customWidth="1"/>
    <col min="10" max="10" width="17.7265625" style="39" customWidth="1"/>
    <col min="11" max="11" width="19" style="4" customWidth="1"/>
    <col min="12" max="12" width="26" style="5" customWidth="1"/>
    <col min="13" max="13" width="15.81640625" style="4" customWidth="1"/>
    <col min="14" max="14" width="21.54296875" style="4" customWidth="1"/>
    <col min="15" max="15" width="19.453125" style="5" customWidth="1"/>
    <col min="16" max="16" width="12" style="5" customWidth="1"/>
    <col min="17" max="17" width="18.453125" style="5" customWidth="1"/>
    <col min="18" max="18" width="53.1796875" style="5" customWidth="1"/>
    <col min="19" max="21" width="9.1796875" style="9"/>
  </cols>
  <sheetData>
    <row r="1" spans="1:21" ht="39" customHeight="1" x14ac:dyDescent="0.35">
      <c r="A1" s="104"/>
      <c r="B1" s="105" t="s">
        <v>5</v>
      </c>
      <c r="C1" s="106">
        <f>SUM(C4:C47)</f>
        <v>175980.32</v>
      </c>
      <c r="D1" s="105" t="s">
        <v>173</v>
      </c>
      <c r="E1" s="106">
        <f>SUM(E4:E7)</f>
        <v>94100</v>
      </c>
      <c r="F1" s="106"/>
      <c r="G1" s="107" t="s">
        <v>174</v>
      </c>
      <c r="H1" s="106">
        <f>SUM(H36:H41)</f>
        <v>0</v>
      </c>
      <c r="I1" s="104"/>
      <c r="J1" s="108" t="s">
        <v>175</v>
      </c>
      <c r="K1" s="109">
        <f>C1-H1</f>
        <v>175980.32</v>
      </c>
      <c r="L1" s="104"/>
      <c r="M1" s="110"/>
      <c r="N1" s="110"/>
      <c r="O1" s="104"/>
      <c r="P1" s="104"/>
      <c r="Q1" s="104"/>
      <c r="R1" s="104"/>
    </row>
    <row r="2" spans="1:21" ht="25.5" customHeight="1" x14ac:dyDescent="0.35">
      <c r="A2" s="104"/>
      <c r="B2" s="104"/>
      <c r="C2" s="106"/>
      <c r="D2" s="106"/>
      <c r="E2" s="106"/>
      <c r="F2" s="106"/>
      <c r="G2" s="107"/>
      <c r="H2" s="106"/>
      <c r="I2" s="104"/>
      <c r="J2" s="108"/>
      <c r="K2" s="109"/>
      <c r="L2" s="104"/>
      <c r="M2" s="110"/>
      <c r="N2" s="110"/>
      <c r="O2" s="104"/>
      <c r="P2" s="104"/>
      <c r="Q2" s="104"/>
      <c r="R2" s="104"/>
    </row>
    <row r="3" spans="1:21" s="37" customFormat="1" ht="66" customHeight="1" x14ac:dyDescent="0.25">
      <c r="A3" s="70" t="s">
        <v>41</v>
      </c>
      <c r="B3" s="111" t="s">
        <v>0</v>
      </c>
      <c r="C3" s="112" t="s">
        <v>5</v>
      </c>
      <c r="D3" s="208" t="s">
        <v>914</v>
      </c>
      <c r="E3" s="208" t="s">
        <v>915</v>
      </c>
      <c r="F3" s="112" t="s">
        <v>6</v>
      </c>
      <c r="G3" s="113" t="s">
        <v>168</v>
      </c>
      <c r="H3" s="112" t="s">
        <v>10</v>
      </c>
      <c r="I3" s="114" t="s">
        <v>161</v>
      </c>
      <c r="J3" s="112" t="s">
        <v>158</v>
      </c>
      <c r="K3" s="115" t="s">
        <v>1</v>
      </c>
      <c r="L3" s="113" t="s">
        <v>159</v>
      </c>
      <c r="M3" s="113" t="s">
        <v>169</v>
      </c>
      <c r="N3" s="113" t="s">
        <v>908</v>
      </c>
      <c r="O3" s="113" t="s">
        <v>160</v>
      </c>
      <c r="P3" s="113" t="s">
        <v>909</v>
      </c>
      <c r="Q3" s="113" t="s">
        <v>910</v>
      </c>
      <c r="R3" s="111" t="s">
        <v>17</v>
      </c>
      <c r="S3" s="38"/>
      <c r="T3" s="38"/>
      <c r="U3" s="38"/>
    </row>
    <row r="4" spans="1:21" s="129" customFormat="1" ht="36" x14ac:dyDescent="0.4">
      <c r="A4" s="164" t="s">
        <v>67</v>
      </c>
      <c r="B4" s="164" t="s">
        <v>65</v>
      </c>
      <c r="C4" s="165">
        <f>'ПГ 2024-2026'!O12</f>
        <v>35000</v>
      </c>
      <c r="D4" s="165"/>
      <c r="E4" s="165">
        <v>35000</v>
      </c>
      <c r="F4" s="170"/>
      <c r="G4" s="166"/>
      <c r="H4" s="165"/>
      <c r="I4" s="164"/>
      <c r="J4" s="165">
        <f t="shared" ref="J4:J9" si="0">F4-H4</f>
        <v>0</v>
      </c>
      <c r="K4" s="215">
        <f t="shared" ref="K4:K10" si="1">C4-H4</f>
        <v>35000</v>
      </c>
      <c r="L4" s="164"/>
      <c r="M4" s="169"/>
      <c r="N4" s="171"/>
      <c r="O4" s="164"/>
      <c r="P4" s="164"/>
      <c r="Q4" s="164">
        <v>2024</v>
      </c>
      <c r="R4" s="164"/>
      <c r="S4" s="127"/>
      <c r="T4" s="128"/>
      <c r="U4" s="128"/>
    </row>
    <row r="5" spans="1:21" s="129" customFormat="1" ht="36" x14ac:dyDescent="0.4">
      <c r="A5" s="164" t="s">
        <v>67</v>
      </c>
      <c r="B5" s="168" t="s">
        <v>827</v>
      </c>
      <c r="C5" s="165">
        <f>'ПГ 2024-2026'!R13</f>
        <v>15000</v>
      </c>
      <c r="D5" s="165"/>
      <c r="E5" s="165">
        <v>15000</v>
      </c>
      <c r="F5" s="170"/>
      <c r="G5" s="166"/>
      <c r="H5" s="165"/>
      <c r="I5" s="164"/>
      <c r="J5" s="165">
        <f t="shared" si="0"/>
        <v>0</v>
      </c>
      <c r="K5" s="215">
        <f t="shared" si="1"/>
        <v>15000</v>
      </c>
      <c r="L5" s="164"/>
      <c r="M5" s="169"/>
      <c r="N5" s="171"/>
      <c r="O5" s="164"/>
      <c r="P5" s="164"/>
      <c r="Q5" s="164">
        <v>2024</v>
      </c>
      <c r="R5" s="164"/>
      <c r="S5" s="127"/>
      <c r="T5" s="128"/>
      <c r="U5" s="128"/>
    </row>
    <row r="6" spans="1:21" ht="36" x14ac:dyDescent="0.35">
      <c r="A6" s="164" t="s">
        <v>706</v>
      </c>
      <c r="B6" s="168" t="s">
        <v>323</v>
      </c>
      <c r="C6" s="165">
        <f>'ПГ 2024-2026'!O119</f>
        <v>17500</v>
      </c>
      <c r="D6" s="165"/>
      <c r="E6" s="165">
        <v>17500</v>
      </c>
      <c r="F6" s="165"/>
      <c r="G6" s="166"/>
      <c r="H6" s="165"/>
      <c r="I6" s="164"/>
      <c r="J6" s="165">
        <f t="shared" si="0"/>
        <v>0</v>
      </c>
      <c r="K6" s="215">
        <f t="shared" si="1"/>
        <v>17500</v>
      </c>
      <c r="L6" s="164"/>
      <c r="M6" s="169"/>
      <c r="N6" s="171"/>
      <c r="O6" s="164"/>
      <c r="P6" s="164"/>
      <c r="Q6" s="164">
        <v>2024</v>
      </c>
      <c r="R6" s="164"/>
      <c r="S6" s="10"/>
    </row>
    <row r="7" spans="1:21" s="129" customFormat="1" ht="54" x14ac:dyDescent="0.4">
      <c r="A7" s="164" t="s">
        <v>706</v>
      </c>
      <c r="B7" s="168" t="s">
        <v>710</v>
      </c>
      <c r="C7" s="165">
        <f>'ПГ 2024-2026'!O122</f>
        <v>26600</v>
      </c>
      <c r="D7" s="165"/>
      <c r="E7" s="165">
        <v>26600</v>
      </c>
      <c r="F7" s="170"/>
      <c r="G7" s="166"/>
      <c r="H7" s="165"/>
      <c r="I7" s="164"/>
      <c r="J7" s="165">
        <f t="shared" si="0"/>
        <v>0</v>
      </c>
      <c r="K7" s="215">
        <f t="shared" si="1"/>
        <v>26600</v>
      </c>
      <c r="L7" s="164"/>
      <c r="M7" s="169"/>
      <c r="N7" s="171"/>
      <c r="O7" s="164"/>
      <c r="P7" s="164"/>
      <c r="Q7" s="164">
        <v>2024</v>
      </c>
      <c r="R7" s="164"/>
      <c r="S7" s="127"/>
      <c r="T7" s="128"/>
      <c r="U7" s="128"/>
    </row>
    <row r="8" spans="1:21" ht="54" x14ac:dyDescent="0.35">
      <c r="A8" s="168" t="s">
        <v>137</v>
      </c>
      <c r="B8" s="168" t="s">
        <v>309</v>
      </c>
      <c r="C8" s="165">
        <f>'ПГ 2024-2026'!O145</f>
        <v>30000</v>
      </c>
      <c r="D8" s="165">
        <v>26250</v>
      </c>
      <c r="E8" s="218">
        <v>3750</v>
      </c>
      <c r="F8" s="212">
        <v>30000</v>
      </c>
      <c r="G8" s="166" t="s">
        <v>463</v>
      </c>
      <c r="H8" s="212">
        <v>30000</v>
      </c>
      <c r="I8" s="213" t="s">
        <v>911</v>
      </c>
      <c r="J8" s="165">
        <f t="shared" si="0"/>
        <v>0</v>
      </c>
      <c r="K8" s="206">
        <f t="shared" si="1"/>
        <v>0</v>
      </c>
      <c r="L8" s="213" t="s">
        <v>916</v>
      </c>
      <c r="M8" s="216">
        <v>45291</v>
      </c>
      <c r="N8" s="217">
        <v>45291</v>
      </c>
      <c r="O8" s="213">
        <v>1</v>
      </c>
      <c r="P8" s="213" t="s">
        <v>917</v>
      </c>
      <c r="Q8" s="164">
        <v>2023</v>
      </c>
      <c r="R8" s="164"/>
      <c r="S8" s="10"/>
    </row>
    <row r="9" spans="1:21" s="129" customFormat="1" ht="54" x14ac:dyDescent="0.4">
      <c r="A9" s="168" t="s">
        <v>137</v>
      </c>
      <c r="B9" s="168" t="s">
        <v>427</v>
      </c>
      <c r="C9" s="165">
        <f>'ПГ 2024-2026'!O146</f>
        <v>36000</v>
      </c>
      <c r="D9" s="165">
        <v>31000</v>
      </c>
      <c r="E9" s="218">
        <v>5000</v>
      </c>
      <c r="F9" s="212">
        <v>36000</v>
      </c>
      <c r="G9" s="166" t="s">
        <v>466</v>
      </c>
      <c r="H9" s="212">
        <v>36000</v>
      </c>
      <c r="I9" s="213" t="s">
        <v>912</v>
      </c>
      <c r="J9" s="165">
        <f t="shared" si="0"/>
        <v>0</v>
      </c>
      <c r="K9" s="206">
        <f t="shared" si="1"/>
        <v>0</v>
      </c>
      <c r="L9" s="213" t="s">
        <v>918</v>
      </c>
      <c r="M9" s="216">
        <v>45291</v>
      </c>
      <c r="N9" s="217">
        <v>45291</v>
      </c>
      <c r="O9" s="213">
        <v>1</v>
      </c>
      <c r="P9" s="213" t="s">
        <v>917</v>
      </c>
      <c r="Q9" s="164">
        <v>2023</v>
      </c>
      <c r="R9" s="164"/>
      <c r="S9" s="127"/>
      <c r="T9" s="128"/>
      <c r="U9" s="128"/>
    </row>
    <row r="10" spans="1:21" ht="54" x14ac:dyDescent="0.35">
      <c r="A10" s="164" t="s">
        <v>137</v>
      </c>
      <c r="B10" s="168" t="s">
        <v>427</v>
      </c>
      <c r="C10" s="165">
        <f>'ПГ 2024-2026'!O147</f>
        <v>15880.32</v>
      </c>
      <c r="D10" s="165">
        <v>14586.55</v>
      </c>
      <c r="E10" s="218">
        <v>1293.77</v>
      </c>
      <c r="F10" s="212">
        <v>15880.32</v>
      </c>
      <c r="G10" s="166" t="s">
        <v>465</v>
      </c>
      <c r="H10" s="212">
        <v>15880.32</v>
      </c>
      <c r="I10" s="214" t="s">
        <v>913</v>
      </c>
      <c r="J10" s="165">
        <f>F10-H10</f>
        <v>0</v>
      </c>
      <c r="K10" s="206">
        <f t="shared" si="1"/>
        <v>0</v>
      </c>
      <c r="L10" s="213" t="s">
        <v>906</v>
      </c>
      <c r="M10" s="216">
        <v>45291</v>
      </c>
      <c r="N10" s="217">
        <v>45291</v>
      </c>
      <c r="O10" s="213">
        <v>0</v>
      </c>
      <c r="P10" s="213" t="s">
        <v>919</v>
      </c>
      <c r="Q10" s="164">
        <v>2023</v>
      </c>
      <c r="R10" s="164"/>
      <c r="S10" s="10"/>
    </row>
    <row r="11" spans="1:21" ht="18" x14ac:dyDescent="0.35">
      <c r="A11" s="164"/>
      <c r="B11" s="164"/>
      <c r="C11" s="165"/>
      <c r="D11" s="165"/>
      <c r="E11" s="165"/>
      <c r="F11" s="165"/>
      <c r="G11" s="173"/>
      <c r="H11" s="165"/>
      <c r="I11" s="164"/>
      <c r="J11" s="165"/>
      <c r="K11" s="165"/>
      <c r="L11" s="164"/>
      <c r="M11" s="169"/>
      <c r="N11" s="171"/>
      <c r="O11" s="164"/>
      <c r="P11" s="164"/>
      <c r="Q11" s="164"/>
      <c r="R11" s="164"/>
      <c r="S11" s="10"/>
    </row>
    <row r="12" spans="1:21" s="129" customFormat="1" ht="18" x14ac:dyDescent="0.4">
      <c r="A12" s="164"/>
      <c r="B12" s="164"/>
      <c r="C12" s="165"/>
      <c r="D12" s="165"/>
      <c r="E12" s="165"/>
      <c r="F12" s="170"/>
      <c r="G12" s="166"/>
      <c r="H12" s="165"/>
      <c r="I12" s="164"/>
      <c r="J12" s="165"/>
      <c r="K12" s="206"/>
      <c r="L12" s="164"/>
      <c r="M12" s="169"/>
      <c r="N12" s="171"/>
      <c r="O12" s="164"/>
      <c r="P12" s="164"/>
      <c r="Q12" s="164"/>
      <c r="R12" s="164"/>
      <c r="S12" s="127"/>
      <c r="T12" s="128"/>
      <c r="U12" s="128"/>
    </row>
    <row r="13" spans="1:21" s="129" customFormat="1" ht="18" x14ac:dyDescent="0.4">
      <c r="A13" s="164"/>
      <c r="B13" s="168"/>
      <c r="C13" s="165"/>
      <c r="D13" s="165"/>
      <c r="E13" s="165"/>
      <c r="F13" s="170"/>
      <c r="G13" s="166"/>
      <c r="H13" s="165"/>
      <c r="I13" s="164"/>
      <c r="J13" s="165"/>
      <c r="K13" s="206"/>
      <c r="L13" s="164"/>
      <c r="M13" s="169"/>
      <c r="N13" s="171"/>
      <c r="O13" s="164"/>
      <c r="P13" s="164"/>
      <c r="Q13" s="164"/>
      <c r="R13" s="164"/>
      <c r="S13" s="127"/>
      <c r="T13" s="128"/>
      <c r="U13" s="128"/>
    </row>
    <row r="14" spans="1:21" ht="18" x14ac:dyDescent="0.35">
      <c r="A14" s="168"/>
      <c r="B14" s="168"/>
      <c r="C14" s="165"/>
      <c r="D14" s="165"/>
      <c r="E14" s="165"/>
      <c r="F14" s="165"/>
      <c r="G14" s="166"/>
      <c r="H14" s="165"/>
      <c r="I14" s="164"/>
      <c r="J14" s="165"/>
      <c r="K14" s="206"/>
      <c r="L14" s="164"/>
      <c r="M14" s="167"/>
      <c r="N14" s="171"/>
      <c r="O14" s="164"/>
      <c r="P14" s="164"/>
      <c r="Q14" s="164"/>
      <c r="R14" s="164"/>
      <c r="S14" s="10"/>
    </row>
    <row r="15" spans="1:21" s="129" customFormat="1" ht="18" x14ac:dyDescent="0.4">
      <c r="A15" s="168"/>
      <c r="B15" s="168"/>
      <c r="C15" s="165"/>
      <c r="D15" s="165"/>
      <c r="E15" s="165"/>
      <c r="F15" s="165"/>
      <c r="G15" s="166"/>
      <c r="H15" s="165"/>
      <c r="I15" s="164"/>
      <c r="J15" s="165"/>
      <c r="K15" s="206"/>
      <c r="L15" s="164"/>
      <c r="M15" s="167"/>
      <c r="N15" s="171"/>
      <c r="O15" s="164"/>
      <c r="P15" s="164"/>
      <c r="Q15" s="164"/>
      <c r="R15" s="164"/>
      <c r="S15" s="127"/>
      <c r="T15" s="128"/>
      <c r="U15" s="128"/>
    </row>
    <row r="16" spans="1:21" ht="18" x14ac:dyDescent="0.35">
      <c r="A16" s="164"/>
      <c r="B16" s="168"/>
      <c r="C16" s="165"/>
      <c r="D16" s="165"/>
      <c r="E16" s="165"/>
      <c r="F16" s="165"/>
      <c r="G16" s="166"/>
      <c r="H16" s="165"/>
      <c r="I16" s="164"/>
      <c r="J16" s="165"/>
      <c r="K16" s="206"/>
      <c r="L16" s="164"/>
      <c r="M16" s="169"/>
      <c r="N16" s="171"/>
      <c r="O16" s="164"/>
      <c r="P16" s="164"/>
      <c r="Q16" s="164"/>
      <c r="R16" s="164"/>
      <c r="S16" s="10"/>
    </row>
    <row r="17" spans="1:21" ht="18" x14ac:dyDescent="0.35">
      <c r="A17" s="164"/>
      <c r="B17" s="164"/>
      <c r="C17" s="165"/>
      <c r="D17" s="165"/>
      <c r="E17" s="165"/>
      <c r="F17" s="165"/>
      <c r="G17" s="173"/>
      <c r="H17" s="165"/>
      <c r="I17" s="164"/>
      <c r="J17" s="165"/>
      <c r="K17" s="165"/>
      <c r="L17" s="164"/>
      <c r="M17" s="169"/>
      <c r="N17" s="171"/>
      <c r="O17" s="164"/>
      <c r="P17" s="164"/>
      <c r="Q17" s="164"/>
      <c r="R17" s="164"/>
      <c r="S17" s="10"/>
    </row>
    <row r="18" spans="1:21" s="129" customFormat="1" ht="18" x14ac:dyDescent="0.4">
      <c r="A18" s="164"/>
      <c r="B18" s="164"/>
      <c r="C18" s="165"/>
      <c r="D18" s="165"/>
      <c r="E18" s="165"/>
      <c r="F18" s="170"/>
      <c r="G18" s="166"/>
      <c r="H18" s="165"/>
      <c r="I18" s="164"/>
      <c r="J18" s="165"/>
      <c r="K18" s="206"/>
      <c r="L18" s="164"/>
      <c r="M18" s="169"/>
      <c r="N18" s="171"/>
      <c r="O18" s="164"/>
      <c r="P18" s="164"/>
      <c r="Q18" s="164"/>
      <c r="R18" s="164"/>
      <c r="S18" s="127"/>
      <c r="T18" s="128"/>
      <c r="U18" s="128"/>
    </row>
    <row r="19" spans="1:21" s="129" customFormat="1" ht="18" x14ac:dyDescent="0.4">
      <c r="A19" s="164"/>
      <c r="B19" s="168"/>
      <c r="C19" s="165"/>
      <c r="D19" s="165"/>
      <c r="E19" s="165"/>
      <c r="F19" s="170"/>
      <c r="G19" s="166"/>
      <c r="H19" s="165"/>
      <c r="I19" s="164"/>
      <c r="J19" s="165"/>
      <c r="K19" s="206"/>
      <c r="L19" s="164"/>
      <c r="M19" s="169"/>
      <c r="N19" s="171"/>
      <c r="O19" s="164"/>
      <c r="P19" s="164"/>
      <c r="Q19" s="164"/>
      <c r="R19" s="164"/>
      <c r="S19" s="127"/>
      <c r="T19" s="128"/>
      <c r="U19" s="128"/>
    </row>
    <row r="20" spans="1:21" ht="18" x14ac:dyDescent="0.35">
      <c r="A20" s="168"/>
      <c r="B20" s="168"/>
      <c r="C20" s="165"/>
      <c r="D20" s="165"/>
      <c r="E20" s="165"/>
      <c r="F20" s="165"/>
      <c r="G20" s="166"/>
      <c r="H20" s="165"/>
      <c r="I20" s="164"/>
      <c r="J20" s="165"/>
      <c r="K20" s="206"/>
      <c r="L20" s="164"/>
      <c r="M20" s="167"/>
      <c r="N20" s="171"/>
      <c r="O20" s="164"/>
      <c r="P20" s="164"/>
      <c r="Q20" s="164"/>
      <c r="R20" s="164"/>
      <c r="S20" s="10"/>
    </row>
    <row r="21" spans="1:21" s="129" customFormat="1" ht="18" x14ac:dyDescent="0.4">
      <c r="A21" s="168"/>
      <c r="B21" s="168"/>
      <c r="C21" s="165"/>
      <c r="D21" s="165"/>
      <c r="E21" s="165"/>
      <c r="F21" s="165"/>
      <c r="G21" s="166"/>
      <c r="H21" s="165"/>
      <c r="I21" s="164"/>
      <c r="J21" s="165"/>
      <c r="K21" s="206"/>
      <c r="L21" s="164"/>
      <c r="M21" s="167"/>
      <c r="N21" s="171"/>
      <c r="O21" s="164"/>
      <c r="P21" s="164"/>
      <c r="Q21" s="164"/>
      <c r="R21" s="164"/>
      <c r="S21" s="127"/>
      <c r="T21" s="128"/>
      <c r="U21" s="128"/>
    </row>
    <row r="22" spans="1:21" ht="18" x14ac:dyDescent="0.35">
      <c r="A22" s="164"/>
      <c r="B22" s="168"/>
      <c r="C22" s="165"/>
      <c r="D22" s="165"/>
      <c r="E22" s="165"/>
      <c r="F22" s="165"/>
      <c r="G22" s="166"/>
      <c r="H22" s="165"/>
      <c r="I22" s="164"/>
      <c r="J22" s="165"/>
      <c r="K22" s="206"/>
      <c r="L22" s="164"/>
      <c r="M22" s="169"/>
      <c r="N22" s="171"/>
      <c r="O22" s="164"/>
      <c r="P22" s="164"/>
      <c r="Q22" s="164"/>
      <c r="R22" s="164"/>
      <c r="S22" s="10"/>
    </row>
    <row r="23" spans="1:21" ht="18" x14ac:dyDescent="0.35">
      <c r="A23" s="164"/>
      <c r="B23" s="164"/>
      <c r="C23" s="165"/>
      <c r="D23" s="165"/>
      <c r="E23" s="165"/>
      <c r="F23" s="165"/>
      <c r="G23" s="173"/>
      <c r="H23" s="165"/>
      <c r="I23" s="164"/>
      <c r="J23" s="165"/>
      <c r="K23" s="165"/>
      <c r="L23" s="164"/>
      <c r="M23" s="169"/>
      <c r="N23" s="171"/>
      <c r="O23" s="164"/>
      <c r="P23" s="164"/>
      <c r="Q23" s="164"/>
      <c r="R23" s="164"/>
      <c r="S23" s="10"/>
    </row>
    <row r="24" spans="1:21" s="129" customFormat="1" ht="18" x14ac:dyDescent="0.4">
      <c r="A24" s="164"/>
      <c r="B24" s="164"/>
      <c r="C24" s="165"/>
      <c r="D24" s="165"/>
      <c r="E24" s="165"/>
      <c r="F24" s="170"/>
      <c r="G24" s="166"/>
      <c r="H24" s="165"/>
      <c r="I24" s="164"/>
      <c r="J24" s="165"/>
      <c r="K24" s="206"/>
      <c r="L24" s="164"/>
      <c r="M24" s="169"/>
      <c r="N24" s="171"/>
      <c r="O24" s="164"/>
      <c r="P24" s="164"/>
      <c r="Q24" s="164"/>
      <c r="R24" s="164"/>
      <c r="S24" s="127"/>
      <c r="T24" s="128"/>
      <c r="U24" s="128"/>
    </row>
    <row r="25" spans="1:21" s="129" customFormat="1" ht="18" x14ac:dyDescent="0.4">
      <c r="A25" s="164"/>
      <c r="B25" s="168"/>
      <c r="C25" s="165"/>
      <c r="D25" s="165"/>
      <c r="E25" s="165"/>
      <c r="F25" s="170"/>
      <c r="G25" s="166"/>
      <c r="H25" s="165"/>
      <c r="I25" s="164"/>
      <c r="J25" s="165"/>
      <c r="K25" s="206"/>
      <c r="L25" s="164"/>
      <c r="M25" s="169"/>
      <c r="N25" s="171"/>
      <c r="O25" s="164"/>
      <c r="P25" s="164"/>
      <c r="Q25" s="164"/>
      <c r="R25" s="164"/>
      <c r="S25" s="127"/>
      <c r="T25" s="128"/>
      <c r="U25" s="128"/>
    </row>
    <row r="26" spans="1:21" ht="18" x14ac:dyDescent="0.35">
      <c r="A26" s="168"/>
      <c r="B26" s="168"/>
      <c r="C26" s="165"/>
      <c r="D26" s="165"/>
      <c r="E26" s="165"/>
      <c r="F26" s="165"/>
      <c r="G26" s="166"/>
      <c r="H26" s="165"/>
      <c r="I26" s="164"/>
      <c r="J26" s="165"/>
      <c r="K26" s="206"/>
      <c r="L26" s="164"/>
      <c r="M26" s="167"/>
      <c r="N26" s="171"/>
      <c r="O26" s="164"/>
      <c r="P26" s="164"/>
      <c r="Q26" s="164"/>
      <c r="R26" s="164"/>
      <c r="S26" s="10"/>
    </row>
    <row r="27" spans="1:21" s="129" customFormat="1" ht="18" x14ac:dyDescent="0.4">
      <c r="A27" s="168"/>
      <c r="B27" s="168"/>
      <c r="C27" s="165"/>
      <c r="D27" s="165"/>
      <c r="E27" s="165"/>
      <c r="F27" s="165"/>
      <c r="G27" s="166"/>
      <c r="H27" s="165"/>
      <c r="I27" s="164"/>
      <c r="J27" s="165"/>
      <c r="K27" s="206"/>
      <c r="L27" s="164"/>
      <c r="M27" s="167"/>
      <c r="N27" s="171"/>
      <c r="O27" s="164"/>
      <c r="P27" s="164"/>
      <c r="Q27" s="164"/>
      <c r="R27" s="164"/>
      <c r="S27" s="127"/>
      <c r="T27" s="128"/>
      <c r="U27" s="128"/>
    </row>
    <row r="28" spans="1:21" ht="18" x14ac:dyDescent="0.35">
      <c r="A28" s="164"/>
      <c r="B28" s="168"/>
      <c r="C28" s="165"/>
      <c r="D28" s="165"/>
      <c r="E28" s="165"/>
      <c r="F28" s="165"/>
      <c r="G28" s="166"/>
      <c r="H28" s="165"/>
      <c r="I28" s="164"/>
      <c r="J28" s="165"/>
      <c r="K28" s="206"/>
      <c r="L28" s="164"/>
      <c r="M28" s="169"/>
      <c r="N28" s="171"/>
      <c r="O28" s="164"/>
      <c r="P28" s="164"/>
      <c r="Q28" s="164"/>
      <c r="R28" s="164"/>
      <c r="S28" s="10"/>
    </row>
    <row r="29" spans="1:21" ht="18" x14ac:dyDescent="0.35">
      <c r="A29" s="164"/>
      <c r="B29" s="164"/>
      <c r="C29" s="165"/>
      <c r="D29" s="165"/>
      <c r="E29" s="165"/>
      <c r="F29" s="165"/>
      <c r="G29" s="173"/>
      <c r="H29" s="165"/>
      <c r="I29" s="164"/>
      <c r="J29" s="165"/>
      <c r="K29" s="165"/>
      <c r="L29" s="164"/>
      <c r="M29" s="169"/>
      <c r="N29" s="171"/>
      <c r="O29" s="164"/>
      <c r="P29" s="164"/>
      <c r="Q29" s="164"/>
      <c r="R29" s="164"/>
      <c r="S29" s="10"/>
    </row>
    <row r="30" spans="1:21" s="129" customFormat="1" ht="18" x14ac:dyDescent="0.4">
      <c r="A30" s="164"/>
      <c r="B30" s="164"/>
      <c r="C30" s="165"/>
      <c r="D30" s="165"/>
      <c r="E30" s="165"/>
      <c r="F30" s="170"/>
      <c r="G30" s="166"/>
      <c r="H30" s="165"/>
      <c r="I30" s="164"/>
      <c r="J30" s="165"/>
      <c r="K30" s="206"/>
      <c r="L30" s="164"/>
      <c r="M30" s="169"/>
      <c r="N30" s="171"/>
      <c r="O30" s="164"/>
      <c r="P30" s="164"/>
      <c r="Q30" s="164"/>
      <c r="R30" s="164"/>
      <c r="S30" s="127"/>
      <c r="T30" s="128"/>
      <c r="U30" s="128"/>
    </row>
    <row r="31" spans="1:21" s="129" customFormat="1" ht="18" x14ac:dyDescent="0.4">
      <c r="A31" s="164"/>
      <c r="B31" s="168"/>
      <c r="C31" s="165"/>
      <c r="D31" s="165"/>
      <c r="E31" s="165"/>
      <c r="F31" s="170"/>
      <c r="G31" s="166"/>
      <c r="H31" s="165"/>
      <c r="I31" s="164"/>
      <c r="J31" s="165"/>
      <c r="K31" s="206"/>
      <c r="L31" s="164"/>
      <c r="M31" s="169"/>
      <c r="N31" s="171"/>
      <c r="O31" s="164"/>
      <c r="P31" s="164"/>
      <c r="Q31" s="164"/>
      <c r="R31" s="164"/>
      <c r="S31" s="127"/>
      <c r="T31" s="128"/>
      <c r="U31" s="128"/>
    </row>
    <row r="32" spans="1:21" ht="18" x14ac:dyDescent="0.35">
      <c r="A32" s="168"/>
      <c r="B32" s="168"/>
      <c r="C32" s="165"/>
      <c r="D32" s="165"/>
      <c r="E32" s="165"/>
      <c r="F32" s="165"/>
      <c r="G32" s="166"/>
      <c r="H32" s="165"/>
      <c r="I32" s="164"/>
      <c r="J32" s="165"/>
      <c r="K32" s="206"/>
      <c r="L32" s="164"/>
      <c r="M32" s="167"/>
      <c r="N32" s="171"/>
      <c r="O32" s="164"/>
      <c r="P32" s="164"/>
      <c r="Q32" s="164"/>
      <c r="R32" s="164"/>
      <c r="S32" s="10"/>
    </row>
    <row r="33" spans="1:21" s="129" customFormat="1" ht="18" x14ac:dyDescent="0.4">
      <c r="A33" s="168"/>
      <c r="B33" s="168"/>
      <c r="C33" s="165"/>
      <c r="D33" s="165"/>
      <c r="E33" s="165"/>
      <c r="F33" s="165"/>
      <c r="G33" s="166"/>
      <c r="H33" s="165"/>
      <c r="I33" s="164"/>
      <c r="J33" s="165"/>
      <c r="K33" s="206"/>
      <c r="L33" s="164"/>
      <c r="M33" s="167"/>
      <c r="N33" s="171"/>
      <c r="O33" s="164"/>
      <c r="P33" s="164"/>
      <c r="Q33" s="164"/>
      <c r="R33" s="164"/>
      <c r="S33" s="127"/>
      <c r="T33" s="128"/>
      <c r="U33" s="128"/>
    </row>
    <row r="34" spans="1:21" ht="18" x14ac:dyDescent="0.35">
      <c r="A34" s="164"/>
      <c r="B34" s="168"/>
      <c r="C34" s="165"/>
      <c r="D34" s="165"/>
      <c r="E34" s="165"/>
      <c r="F34" s="165"/>
      <c r="G34" s="166"/>
      <c r="H34" s="165"/>
      <c r="I34" s="164"/>
      <c r="J34" s="165"/>
      <c r="K34" s="206"/>
      <c r="L34" s="164"/>
      <c r="M34" s="169"/>
      <c r="N34" s="171"/>
      <c r="O34" s="164"/>
      <c r="P34" s="164"/>
      <c r="Q34" s="164"/>
      <c r="R34" s="164"/>
      <c r="S34" s="10"/>
    </row>
    <row r="35" spans="1:21" ht="18" x14ac:dyDescent="0.35">
      <c r="A35" s="164"/>
      <c r="B35" s="164"/>
      <c r="C35" s="165"/>
      <c r="D35" s="165"/>
      <c r="E35" s="165"/>
      <c r="F35" s="165"/>
      <c r="G35" s="173"/>
      <c r="H35" s="165"/>
      <c r="I35" s="164"/>
      <c r="J35" s="165"/>
      <c r="K35" s="165"/>
      <c r="L35" s="164"/>
      <c r="M35" s="169"/>
      <c r="N35" s="171"/>
      <c r="O35" s="164"/>
      <c r="P35" s="164"/>
      <c r="Q35" s="164"/>
      <c r="R35" s="164"/>
      <c r="S35" s="10"/>
    </row>
    <row r="36" spans="1:21" s="129" customFormat="1" ht="18" x14ac:dyDescent="0.4">
      <c r="A36" s="164"/>
      <c r="B36" s="164"/>
      <c r="C36" s="165"/>
      <c r="D36" s="165"/>
      <c r="E36" s="165"/>
      <c r="F36" s="170"/>
      <c r="G36" s="166"/>
      <c r="H36" s="165"/>
      <c r="I36" s="164"/>
      <c r="J36" s="165"/>
      <c r="K36" s="172"/>
      <c r="L36" s="164"/>
      <c r="M36" s="169"/>
      <c r="N36" s="171"/>
      <c r="O36" s="164"/>
      <c r="P36" s="164"/>
      <c r="Q36" s="164"/>
      <c r="R36" s="164"/>
      <c r="S36" s="127"/>
      <c r="T36" s="128"/>
      <c r="U36" s="128"/>
    </row>
    <row r="37" spans="1:21" s="129" customFormat="1" ht="18" x14ac:dyDescent="0.4">
      <c r="A37" s="164"/>
      <c r="B37" s="168"/>
      <c r="C37" s="165"/>
      <c r="D37" s="165"/>
      <c r="E37" s="165"/>
      <c r="F37" s="170"/>
      <c r="G37" s="166"/>
      <c r="H37" s="165"/>
      <c r="I37" s="164"/>
      <c r="J37" s="165"/>
      <c r="K37" s="172"/>
      <c r="L37" s="164"/>
      <c r="M37" s="169"/>
      <c r="N37" s="171"/>
      <c r="O37" s="164"/>
      <c r="P37" s="164"/>
      <c r="Q37" s="164"/>
      <c r="R37" s="164"/>
      <c r="S37" s="127"/>
      <c r="T37" s="128"/>
      <c r="U37" s="128"/>
    </row>
    <row r="38" spans="1:21" ht="18" x14ac:dyDescent="0.35">
      <c r="A38" s="168"/>
      <c r="B38" s="168"/>
      <c r="C38" s="165"/>
      <c r="D38" s="165"/>
      <c r="E38" s="165"/>
      <c r="F38" s="165"/>
      <c r="G38" s="166"/>
      <c r="H38" s="165"/>
      <c r="I38" s="164"/>
      <c r="J38" s="165"/>
      <c r="K38" s="172"/>
      <c r="L38" s="164"/>
      <c r="M38" s="167"/>
      <c r="N38" s="171"/>
      <c r="O38" s="164"/>
      <c r="P38" s="164"/>
      <c r="Q38" s="164"/>
      <c r="R38" s="164"/>
      <c r="S38" s="10"/>
    </row>
    <row r="39" spans="1:21" s="129" customFormat="1" ht="18" x14ac:dyDescent="0.4">
      <c r="A39" s="168"/>
      <c r="B39" s="168"/>
      <c r="C39" s="165"/>
      <c r="D39" s="165"/>
      <c r="E39" s="165"/>
      <c r="F39" s="165"/>
      <c r="G39" s="166"/>
      <c r="H39" s="165"/>
      <c r="I39" s="164"/>
      <c r="J39" s="165"/>
      <c r="K39" s="172"/>
      <c r="L39" s="164"/>
      <c r="M39" s="167"/>
      <c r="N39" s="171"/>
      <c r="O39" s="164"/>
      <c r="P39" s="164"/>
      <c r="Q39" s="164"/>
      <c r="R39" s="164"/>
      <c r="S39" s="127"/>
      <c r="T39" s="128"/>
      <c r="U39" s="128"/>
    </row>
    <row r="40" spans="1:21" ht="18" x14ac:dyDescent="0.35">
      <c r="A40" s="164"/>
      <c r="B40" s="168"/>
      <c r="C40" s="165"/>
      <c r="D40" s="165"/>
      <c r="E40" s="165"/>
      <c r="F40" s="165"/>
      <c r="G40" s="166"/>
      <c r="H40" s="165"/>
      <c r="I40" s="164"/>
      <c r="J40" s="165"/>
      <c r="K40" s="172"/>
      <c r="L40" s="164"/>
      <c r="M40" s="169"/>
      <c r="N40" s="171"/>
      <c r="O40" s="164"/>
      <c r="P40" s="164"/>
      <c r="Q40" s="164"/>
      <c r="R40" s="164"/>
      <c r="S40" s="10"/>
    </row>
    <row r="41" spans="1:21" ht="18" x14ac:dyDescent="0.35">
      <c r="A41" s="164"/>
      <c r="B41" s="164"/>
      <c r="C41" s="165"/>
      <c r="D41" s="165"/>
      <c r="E41" s="165"/>
      <c r="F41" s="165"/>
      <c r="G41" s="173"/>
      <c r="H41" s="165"/>
      <c r="I41" s="164"/>
      <c r="J41" s="165"/>
      <c r="K41" s="165"/>
      <c r="L41" s="164"/>
      <c r="M41" s="169"/>
      <c r="N41" s="171"/>
      <c r="O41" s="164"/>
      <c r="P41" s="164"/>
      <c r="Q41" s="164"/>
      <c r="R41" s="164"/>
      <c r="S41" s="10"/>
    </row>
    <row r="42" spans="1:21" s="129" customFormat="1" ht="18" x14ac:dyDescent="0.4">
      <c r="A42" s="164"/>
      <c r="B42" s="164"/>
      <c r="C42" s="165"/>
      <c r="D42" s="165"/>
      <c r="E42" s="165"/>
      <c r="F42" s="170"/>
      <c r="G42" s="166"/>
      <c r="H42" s="165"/>
      <c r="I42" s="164"/>
      <c r="J42" s="165"/>
      <c r="K42" s="206"/>
      <c r="L42" s="164"/>
      <c r="M42" s="169"/>
      <c r="N42" s="171"/>
      <c r="O42" s="164"/>
      <c r="P42" s="164"/>
      <c r="Q42" s="164"/>
      <c r="R42" s="164"/>
      <c r="S42" s="127"/>
      <c r="T42" s="128"/>
      <c r="U42" s="128"/>
    </row>
    <row r="43" spans="1:21" s="129" customFormat="1" ht="18" x14ac:dyDescent="0.4">
      <c r="A43" s="164"/>
      <c r="B43" s="168"/>
      <c r="C43" s="165"/>
      <c r="D43" s="165"/>
      <c r="E43" s="165"/>
      <c r="F43" s="170"/>
      <c r="G43" s="166"/>
      <c r="H43" s="165"/>
      <c r="I43" s="164"/>
      <c r="J43" s="165"/>
      <c r="K43" s="206"/>
      <c r="L43" s="164"/>
      <c r="M43" s="169"/>
      <c r="N43" s="171"/>
      <c r="O43" s="164"/>
      <c r="P43" s="164"/>
      <c r="Q43" s="164"/>
      <c r="R43" s="164"/>
      <c r="S43" s="127"/>
      <c r="T43" s="128"/>
      <c r="U43" s="128"/>
    </row>
    <row r="44" spans="1:21" ht="18" x14ac:dyDescent="0.35">
      <c r="A44" s="168"/>
      <c r="B44" s="168"/>
      <c r="C44" s="165"/>
      <c r="D44" s="165"/>
      <c r="E44" s="165"/>
      <c r="F44" s="165"/>
      <c r="G44" s="166"/>
      <c r="H44" s="165"/>
      <c r="I44" s="164"/>
      <c r="J44" s="165"/>
      <c r="K44" s="206"/>
      <c r="L44" s="164"/>
      <c r="M44" s="167"/>
      <c r="N44" s="171"/>
      <c r="O44" s="164"/>
      <c r="P44" s="164"/>
      <c r="Q44" s="164"/>
      <c r="R44" s="164"/>
      <c r="S44" s="10"/>
    </row>
    <row r="45" spans="1:21" s="129" customFormat="1" ht="18" x14ac:dyDescent="0.4">
      <c r="A45" s="168"/>
      <c r="B45" s="168"/>
      <c r="C45" s="165"/>
      <c r="D45" s="165"/>
      <c r="E45" s="165"/>
      <c r="F45" s="165"/>
      <c r="G45" s="166"/>
      <c r="H45" s="165"/>
      <c r="I45" s="164"/>
      <c r="J45" s="165"/>
      <c r="K45" s="206"/>
      <c r="L45" s="164"/>
      <c r="M45" s="167"/>
      <c r="N45" s="171"/>
      <c r="O45" s="164"/>
      <c r="P45" s="164"/>
      <c r="Q45" s="164"/>
      <c r="R45" s="164"/>
      <c r="S45" s="127"/>
      <c r="T45" s="128"/>
      <c r="U45" s="128"/>
    </row>
    <row r="46" spans="1:21" ht="18" x14ac:dyDescent="0.35">
      <c r="A46" s="164"/>
      <c r="B46" s="168"/>
      <c r="C46" s="165"/>
      <c r="D46" s="165"/>
      <c r="E46" s="165"/>
      <c r="F46" s="165"/>
      <c r="G46" s="166"/>
      <c r="H46" s="165"/>
      <c r="I46" s="164"/>
      <c r="J46" s="165"/>
      <c r="K46" s="206"/>
      <c r="L46" s="164"/>
      <c r="M46" s="169"/>
      <c r="N46" s="171"/>
      <c r="O46" s="164"/>
      <c r="P46" s="164"/>
      <c r="Q46" s="164"/>
      <c r="R46" s="164"/>
      <c r="S46" s="10"/>
    </row>
    <row r="47" spans="1:21" ht="18" x14ac:dyDescent="0.35">
      <c r="A47" s="164"/>
      <c r="B47" s="164"/>
      <c r="C47" s="165"/>
      <c r="D47" s="165"/>
      <c r="E47" s="165"/>
      <c r="F47" s="165"/>
      <c r="G47" s="173"/>
      <c r="H47" s="165"/>
      <c r="I47" s="164"/>
      <c r="J47" s="165"/>
      <c r="K47" s="165"/>
      <c r="L47" s="164"/>
      <c r="M47" s="169"/>
      <c r="N47" s="171"/>
      <c r="O47" s="164"/>
      <c r="P47" s="164"/>
      <c r="Q47" s="164"/>
      <c r="R47" s="164"/>
      <c r="S47" s="10"/>
    </row>
    <row r="48" spans="1:21" x14ac:dyDescent="0.35">
      <c r="A48" s="53"/>
      <c r="B48" s="53"/>
      <c r="C48" s="47"/>
      <c r="D48" s="47"/>
      <c r="E48" s="47"/>
      <c r="F48" s="47"/>
      <c r="G48" s="54"/>
      <c r="H48" s="47"/>
      <c r="I48" s="53"/>
      <c r="J48" s="47"/>
      <c r="K48" s="55"/>
      <c r="L48" s="53"/>
      <c r="M48" s="55"/>
      <c r="N48" s="55"/>
      <c r="O48" s="53"/>
      <c r="P48" s="53"/>
      <c r="Q48" s="149"/>
      <c r="R48" s="53"/>
      <c r="S48" s="10"/>
    </row>
    <row r="49" spans="1:19" x14ac:dyDescent="0.35">
      <c r="A49" s="53"/>
      <c r="B49" s="53"/>
      <c r="C49" s="47"/>
      <c r="D49" s="47"/>
      <c r="E49" s="47"/>
      <c r="F49" s="47"/>
      <c r="G49" s="54"/>
      <c r="H49" s="47"/>
      <c r="I49" s="53"/>
      <c r="J49" s="47"/>
      <c r="K49" s="55"/>
      <c r="L49" s="53"/>
      <c r="M49" s="55"/>
      <c r="N49" s="55"/>
      <c r="O49" s="53"/>
      <c r="P49" s="53"/>
      <c r="Q49" s="149"/>
      <c r="R49" s="53"/>
      <c r="S49" s="10"/>
    </row>
    <row r="50" spans="1:19" x14ac:dyDescent="0.35">
      <c r="A50" s="53"/>
      <c r="B50" s="53"/>
      <c r="C50" s="47"/>
      <c r="D50" s="47"/>
      <c r="E50" s="47"/>
      <c r="F50" s="47"/>
      <c r="G50" s="54"/>
      <c r="H50" s="47"/>
      <c r="I50" s="53"/>
      <c r="J50" s="47"/>
      <c r="K50" s="55"/>
      <c r="L50" s="53"/>
      <c r="M50" s="55"/>
      <c r="N50" s="55"/>
      <c r="O50" s="53"/>
      <c r="P50" s="53"/>
      <c r="Q50" s="149"/>
      <c r="R50" s="53"/>
      <c r="S50" s="10"/>
    </row>
    <row r="51" spans="1:19" x14ac:dyDescent="0.35">
      <c r="A51" s="53"/>
      <c r="B51" s="145" t="s">
        <v>413</v>
      </c>
      <c r="C51" s="47"/>
      <c r="D51" s="47"/>
      <c r="E51" s="47"/>
      <c r="F51" s="47"/>
      <c r="G51" s="54"/>
      <c r="H51" s="47"/>
      <c r="I51" s="53"/>
      <c r="J51" s="47"/>
      <c r="K51" s="55"/>
      <c r="L51" s="53"/>
      <c r="M51" s="55"/>
      <c r="N51" s="55"/>
      <c r="O51" s="53"/>
      <c r="P51" s="53"/>
      <c r="Q51" s="149"/>
      <c r="R51" s="53"/>
      <c r="S51" s="10"/>
    </row>
    <row r="52" spans="1:19" x14ac:dyDescent="0.35">
      <c r="A52" s="53"/>
      <c r="B52" s="53"/>
      <c r="C52" s="47"/>
      <c r="D52" s="47"/>
      <c r="E52" s="47"/>
      <c r="F52" s="47"/>
      <c r="G52" s="54"/>
      <c r="H52" s="47"/>
      <c r="I52" s="53"/>
      <c r="J52" s="47"/>
      <c r="K52" s="55"/>
      <c r="L52" s="53"/>
      <c r="M52" s="55"/>
      <c r="N52" s="55"/>
      <c r="O52" s="53"/>
      <c r="P52" s="53"/>
      <c r="Q52" s="149"/>
      <c r="R52" s="53"/>
      <c r="S52" s="10"/>
    </row>
    <row r="53" spans="1:19" x14ac:dyDescent="0.35">
      <c r="A53" s="53"/>
      <c r="B53" s="53"/>
      <c r="C53" s="47"/>
      <c r="D53" s="47"/>
      <c r="E53" s="47"/>
      <c r="F53" s="47"/>
      <c r="G53" s="54"/>
      <c r="H53" s="47"/>
      <c r="I53" s="53"/>
      <c r="J53" s="47"/>
      <c r="K53" s="55"/>
      <c r="L53" s="53"/>
      <c r="M53" s="55"/>
      <c r="N53" s="55"/>
      <c r="O53" s="53"/>
      <c r="P53" s="53"/>
      <c r="Q53" s="149"/>
      <c r="R53" s="53"/>
      <c r="S53" s="10"/>
    </row>
  </sheetData>
  <autoFilter ref="A3:R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topLeftCell="A16" workbookViewId="0">
      <selection activeCell="C17" sqref="C17:C24"/>
    </sheetView>
  </sheetViews>
  <sheetFormatPr defaultRowHeight="15.5" x14ac:dyDescent="0.25"/>
  <cols>
    <col min="1" max="1" width="19.1796875" style="4" customWidth="1"/>
    <col min="2" max="2" width="32.54296875" style="4" customWidth="1"/>
    <col min="3" max="3" width="16.26953125" style="39" customWidth="1"/>
    <col min="4" max="9" width="20" style="39" customWidth="1"/>
    <col min="10" max="10" width="21.1796875" style="4" customWidth="1"/>
    <col min="11" max="11" width="20" style="4" customWidth="1"/>
    <col min="12" max="12" width="31.1796875" style="4" customWidth="1"/>
    <col min="13" max="13" width="19.453125" style="4" customWidth="1"/>
    <col min="15" max="15" width="20.1796875" customWidth="1"/>
    <col min="16" max="16" width="36.7265625" customWidth="1"/>
  </cols>
  <sheetData>
    <row r="3" spans="1:16" s="4" customFormat="1" ht="33.75" customHeight="1" x14ac:dyDescent="0.25">
      <c r="A3" s="138" t="s">
        <v>41</v>
      </c>
      <c r="B3" s="135" t="s">
        <v>37</v>
      </c>
      <c r="C3" s="208" t="s">
        <v>5</v>
      </c>
      <c r="D3" s="208" t="s">
        <v>38</v>
      </c>
      <c r="E3" s="208" t="s">
        <v>240</v>
      </c>
      <c r="F3" s="208" t="s">
        <v>241</v>
      </c>
      <c r="G3" s="208" t="s">
        <v>242</v>
      </c>
      <c r="H3" s="208" t="s">
        <v>292</v>
      </c>
      <c r="I3" s="208" t="s">
        <v>898</v>
      </c>
      <c r="J3" s="138" t="s">
        <v>293</v>
      </c>
      <c r="K3" s="208" t="s">
        <v>243</v>
      </c>
      <c r="L3" s="135" t="s">
        <v>39</v>
      </c>
      <c r="M3" s="137" t="s">
        <v>162</v>
      </c>
    </row>
    <row r="4" spans="1:16" ht="30" customHeight="1" x14ac:dyDescent="0.25">
      <c r="A4" s="98" t="s">
        <v>47</v>
      </c>
      <c r="B4" s="1" t="s">
        <v>217</v>
      </c>
      <c r="C4" s="365">
        <f>'ПГ 2024-2026'!O44</f>
        <v>14392823.189999999</v>
      </c>
      <c r="D4" s="220">
        <f>SUM(E4:I4)</f>
        <v>2104573.2800000003</v>
      </c>
      <c r="E4" s="220"/>
      <c r="F4" s="220">
        <v>1043164.28</v>
      </c>
      <c r="G4" s="220">
        <v>530704.5</v>
      </c>
      <c r="H4" s="220">
        <v>530704.5</v>
      </c>
      <c r="I4" s="220"/>
      <c r="J4" s="221" t="s">
        <v>408</v>
      </c>
      <c r="K4" s="221"/>
      <c r="L4" s="221" t="s">
        <v>494</v>
      </c>
      <c r="M4" s="222" t="s">
        <v>902</v>
      </c>
      <c r="O4" s="139">
        <v>1043164.28</v>
      </c>
      <c r="P4" s="134" t="s">
        <v>494</v>
      </c>
    </row>
    <row r="5" spans="1:16" ht="30" customHeight="1" x14ac:dyDescent="0.25">
      <c r="A5" s="98" t="s">
        <v>47</v>
      </c>
      <c r="B5" s="1" t="s">
        <v>217</v>
      </c>
      <c r="C5" s="366"/>
      <c r="D5" s="220">
        <f t="shared" ref="D5:D38" si="0">SUM(E5:I5)</f>
        <v>704352</v>
      </c>
      <c r="E5" s="220"/>
      <c r="F5" s="220">
        <v>223476</v>
      </c>
      <c r="G5" s="220">
        <v>234465</v>
      </c>
      <c r="H5" s="220">
        <v>246411</v>
      </c>
      <c r="I5" s="220"/>
      <c r="J5" s="221" t="s">
        <v>408</v>
      </c>
      <c r="K5" s="221"/>
      <c r="L5" s="221" t="s">
        <v>495</v>
      </c>
      <c r="M5" s="222" t="s">
        <v>902</v>
      </c>
      <c r="O5" s="139">
        <v>223476</v>
      </c>
      <c r="P5" s="134" t="s">
        <v>495</v>
      </c>
    </row>
    <row r="6" spans="1:16" ht="30" customHeight="1" x14ac:dyDescent="0.25">
      <c r="A6" s="98" t="s">
        <v>47</v>
      </c>
      <c r="B6" s="1" t="s">
        <v>217</v>
      </c>
      <c r="C6" s="366"/>
      <c r="D6" s="220">
        <f t="shared" si="0"/>
        <v>291220</v>
      </c>
      <c r="E6" s="220"/>
      <c r="F6" s="220">
        <v>94220</v>
      </c>
      <c r="G6" s="220">
        <v>96820</v>
      </c>
      <c r="H6" s="220">
        <v>100180</v>
      </c>
      <c r="I6" s="220"/>
      <c r="J6" s="221" t="s">
        <v>408</v>
      </c>
      <c r="K6" s="221"/>
      <c r="L6" s="221" t="s">
        <v>499</v>
      </c>
      <c r="M6" s="222" t="s">
        <v>902</v>
      </c>
      <c r="O6" s="139">
        <v>94220</v>
      </c>
      <c r="P6" s="134" t="s">
        <v>499</v>
      </c>
    </row>
    <row r="7" spans="1:16" ht="30" customHeight="1" x14ac:dyDescent="0.25">
      <c r="A7" s="98" t="s">
        <v>47</v>
      </c>
      <c r="B7" s="1" t="s">
        <v>217</v>
      </c>
      <c r="C7" s="366"/>
      <c r="D7" s="220">
        <f t="shared" si="0"/>
        <v>434497.04</v>
      </c>
      <c r="E7" s="220"/>
      <c r="F7" s="220">
        <v>356297.04</v>
      </c>
      <c r="G7" s="220">
        <v>39100</v>
      </c>
      <c r="H7" s="220">
        <v>39100</v>
      </c>
      <c r="I7" s="220"/>
      <c r="J7" s="221" t="s">
        <v>408</v>
      </c>
      <c r="K7" s="221"/>
      <c r="L7" s="221" t="s">
        <v>500</v>
      </c>
      <c r="M7" s="222" t="s">
        <v>902</v>
      </c>
      <c r="O7" s="139">
        <v>356297.04</v>
      </c>
      <c r="P7" s="134" t="s">
        <v>500</v>
      </c>
    </row>
    <row r="8" spans="1:16" ht="30" customHeight="1" x14ac:dyDescent="0.25">
      <c r="A8" s="98" t="s">
        <v>47</v>
      </c>
      <c r="B8" s="1" t="s">
        <v>217</v>
      </c>
      <c r="C8" s="366"/>
      <c r="D8" s="220">
        <f t="shared" si="0"/>
        <v>2513900.98</v>
      </c>
      <c r="E8" s="220"/>
      <c r="F8" s="220">
        <v>2513900.98</v>
      </c>
      <c r="G8" s="220"/>
      <c r="H8" s="220"/>
      <c r="I8" s="220"/>
      <c r="J8" s="221" t="s">
        <v>407</v>
      </c>
      <c r="K8" s="221"/>
      <c r="L8" s="221" t="s">
        <v>496</v>
      </c>
      <c r="M8" s="222" t="s">
        <v>903</v>
      </c>
      <c r="O8" s="139">
        <v>2513900.98</v>
      </c>
      <c r="P8" s="134" t="s">
        <v>496</v>
      </c>
    </row>
    <row r="9" spans="1:16" ht="30" customHeight="1" x14ac:dyDescent="0.25">
      <c r="A9" s="98" t="s">
        <v>47</v>
      </c>
      <c r="B9" s="1" t="s">
        <v>217</v>
      </c>
      <c r="C9" s="366"/>
      <c r="D9" s="220">
        <f t="shared" si="0"/>
        <v>819469.32</v>
      </c>
      <c r="E9" s="220"/>
      <c r="F9" s="220">
        <v>819469.32</v>
      </c>
      <c r="G9" s="220"/>
      <c r="H9" s="220"/>
      <c r="I9" s="220"/>
      <c r="J9" s="221" t="s">
        <v>900</v>
      </c>
      <c r="K9" s="221"/>
      <c r="L9" s="221" t="s">
        <v>501</v>
      </c>
      <c r="M9" s="222" t="s">
        <v>904</v>
      </c>
      <c r="O9" s="139">
        <v>819469.32</v>
      </c>
      <c r="P9" s="134" t="s">
        <v>501</v>
      </c>
    </row>
    <row r="10" spans="1:16" ht="30" customHeight="1" x14ac:dyDescent="0.25">
      <c r="A10" s="98" t="s">
        <v>47</v>
      </c>
      <c r="B10" s="1" t="s">
        <v>217</v>
      </c>
      <c r="C10" s="366"/>
      <c r="D10" s="220">
        <f t="shared" si="0"/>
        <v>2018037.72</v>
      </c>
      <c r="E10" s="220"/>
      <c r="F10" s="220">
        <v>2018037.72</v>
      </c>
      <c r="G10" s="220"/>
      <c r="H10" s="220"/>
      <c r="I10" s="220"/>
      <c r="J10" s="221"/>
      <c r="K10" s="221"/>
      <c r="L10" s="221" t="s">
        <v>497</v>
      </c>
      <c r="M10" s="222" t="s">
        <v>904</v>
      </c>
      <c r="O10" s="139">
        <v>2018037.72</v>
      </c>
      <c r="P10" s="134" t="s">
        <v>497</v>
      </c>
    </row>
    <row r="11" spans="1:16" ht="30" customHeight="1" x14ac:dyDescent="0.25">
      <c r="A11" s="98" t="s">
        <v>47</v>
      </c>
      <c r="B11" s="1" t="s">
        <v>217</v>
      </c>
      <c r="C11" s="366"/>
      <c r="D11" s="220">
        <f t="shared" si="0"/>
        <v>1604032.84</v>
      </c>
      <c r="E11" s="220"/>
      <c r="F11" s="220">
        <v>1604032.84</v>
      </c>
      <c r="G11" s="220"/>
      <c r="H11" s="220"/>
      <c r="I11" s="220"/>
      <c r="J11" s="221" t="s">
        <v>900</v>
      </c>
      <c r="K11" s="221"/>
      <c r="L11" s="221" t="s">
        <v>502</v>
      </c>
      <c r="M11" s="222" t="s">
        <v>904</v>
      </c>
      <c r="O11" s="139">
        <v>819469.32</v>
      </c>
      <c r="P11" s="134" t="s">
        <v>501</v>
      </c>
    </row>
    <row r="12" spans="1:16" ht="30" customHeight="1" x14ac:dyDescent="0.25">
      <c r="A12" s="98" t="s">
        <v>47</v>
      </c>
      <c r="B12" s="1" t="s">
        <v>217</v>
      </c>
      <c r="C12" s="366"/>
      <c r="D12" s="220">
        <f t="shared" ref="D12" si="1">SUM(E12:I12)</f>
        <v>2000225.01</v>
      </c>
      <c r="E12" s="220"/>
      <c r="F12" s="220">
        <v>2000225.01</v>
      </c>
      <c r="G12" s="220"/>
      <c r="H12" s="220"/>
      <c r="I12" s="220"/>
      <c r="J12" s="221" t="s">
        <v>407</v>
      </c>
      <c r="K12" s="221"/>
      <c r="L12" s="221" t="s">
        <v>905</v>
      </c>
      <c r="M12" s="222" t="s">
        <v>906</v>
      </c>
      <c r="O12" s="139">
        <v>2018037.72</v>
      </c>
      <c r="P12" s="134" t="s">
        <v>497</v>
      </c>
    </row>
    <row r="13" spans="1:16" ht="30" customHeight="1" x14ac:dyDescent="0.25">
      <c r="A13" s="98" t="s">
        <v>47</v>
      </c>
      <c r="B13" s="1" t="s">
        <v>217</v>
      </c>
      <c r="C13" s="366"/>
      <c r="D13" s="220">
        <f t="shared" ref="D13" si="2">SUM(E13:I13)</f>
        <v>0</v>
      </c>
      <c r="E13" s="220"/>
      <c r="F13" s="220"/>
      <c r="G13" s="220"/>
      <c r="H13" s="220"/>
      <c r="I13" s="220"/>
      <c r="J13" s="221"/>
      <c r="K13" s="221"/>
      <c r="L13" s="221"/>
      <c r="M13" s="221"/>
      <c r="O13" s="139">
        <v>2018037.72</v>
      </c>
      <c r="P13" s="134" t="s">
        <v>497</v>
      </c>
    </row>
    <row r="14" spans="1:16" ht="30" customHeight="1" x14ac:dyDescent="0.25">
      <c r="A14" s="98" t="s">
        <v>47</v>
      </c>
      <c r="B14" s="1" t="s">
        <v>217</v>
      </c>
      <c r="C14" s="366"/>
      <c r="D14" s="220">
        <f t="shared" ref="D14" si="3">SUM(E14:I14)</f>
        <v>0</v>
      </c>
      <c r="E14" s="220"/>
      <c r="F14" s="220"/>
      <c r="G14" s="220"/>
      <c r="H14" s="220"/>
      <c r="I14" s="220"/>
      <c r="J14" s="221"/>
      <c r="K14" s="221"/>
      <c r="L14" s="221"/>
      <c r="M14" s="221"/>
      <c r="O14" s="139">
        <v>819469.32</v>
      </c>
      <c r="P14" s="134" t="s">
        <v>501</v>
      </c>
    </row>
    <row r="15" spans="1:16" ht="30" customHeight="1" x14ac:dyDescent="0.25">
      <c r="A15" s="98" t="s">
        <v>47</v>
      </c>
      <c r="B15" s="1" t="s">
        <v>217</v>
      </c>
      <c r="C15" s="366"/>
      <c r="D15" s="220">
        <f t="shared" si="0"/>
        <v>0</v>
      </c>
      <c r="E15" s="220"/>
      <c r="F15" s="220"/>
      <c r="G15" s="220"/>
      <c r="H15" s="220"/>
      <c r="I15" s="220"/>
      <c r="J15" s="221"/>
      <c r="K15" s="221"/>
      <c r="L15" s="221"/>
      <c r="M15" s="221"/>
      <c r="O15" s="139">
        <v>2018037.72</v>
      </c>
      <c r="P15" s="134" t="s">
        <v>497</v>
      </c>
    </row>
    <row r="16" spans="1:16" ht="30" customHeight="1" x14ac:dyDescent="0.25">
      <c r="A16" s="98" t="s">
        <v>47</v>
      </c>
      <c r="B16" s="1" t="s">
        <v>217</v>
      </c>
      <c r="C16" s="367"/>
      <c r="D16" s="220">
        <f t="shared" si="0"/>
        <v>0</v>
      </c>
      <c r="E16" s="220"/>
      <c r="F16" s="220"/>
      <c r="G16" s="220"/>
      <c r="H16" s="220"/>
      <c r="I16" s="220"/>
      <c r="J16" s="221"/>
      <c r="K16" s="221"/>
      <c r="L16" s="221"/>
      <c r="M16" s="221"/>
      <c r="O16" s="139">
        <v>819469.32</v>
      </c>
      <c r="P16" s="134" t="s">
        <v>501</v>
      </c>
    </row>
    <row r="17" spans="1:16" s="4" customFormat="1" ht="33.75" customHeight="1" x14ac:dyDescent="0.25">
      <c r="A17" s="98" t="s">
        <v>47</v>
      </c>
      <c r="B17" s="207" t="s">
        <v>217</v>
      </c>
      <c r="C17" s="368">
        <f>'ПГ 2024-2026'!O45</f>
        <v>37269000</v>
      </c>
      <c r="D17" s="139">
        <f t="shared" si="0"/>
        <v>0</v>
      </c>
      <c r="E17" s="208"/>
      <c r="F17" s="208"/>
      <c r="G17" s="208"/>
      <c r="H17" s="208"/>
      <c r="I17" s="208"/>
      <c r="J17" s="138"/>
      <c r="K17" s="136"/>
      <c r="L17" s="135"/>
      <c r="M17" s="137"/>
      <c r="O17" s="139">
        <v>1604032.84</v>
      </c>
      <c r="P17" s="134" t="s">
        <v>502</v>
      </c>
    </row>
    <row r="18" spans="1:16" s="4" customFormat="1" ht="33.75" customHeight="1" x14ac:dyDescent="0.25">
      <c r="A18" s="98" t="s">
        <v>47</v>
      </c>
      <c r="B18" s="207" t="s">
        <v>217</v>
      </c>
      <c r="C18" s="369"/>
      <c r="D18" s="139">
        <f t="shared" si="0"/>
        <v>0</v>
      </c>
      <c r="E18" s="208"/>
      <c r="F18" s="208"/>
      <c r="G18" s="208"/>
      <c r="H18" s="208"/>
      <c r="I18" s="208"/>
      <c r="J18" s="138"/>
      <c r="K18" s="136"/>
      <c r="L18" s="135"/>
      <c r="M18" s="137"/>
      <c r="O18" s="139">
        <v>2000225.01</v>
      </c>
      <c r="P18" s="134" t="s">
        <v>503</v>
      </c>
    </row>
    <row r="19" spans="1:16" s="4" customFormat="1" ht="33.75" customHeight="1" x14ac:dyDescent="0.25">
      <c r="A19" s="98" t="s">
        <v>47</v>
      </c>
      <c r="B19" s="207" t="s">
        <v>217</v>
      </c>
      <c r="C19" s="369"/>
      <c r="D19" s="139">
        <f t="shared" ref="D19:D20" si="4">SUM(E19:I19)</f>
        <v>0</v>
      </c>
      <c r="E19" s="208"/>
      <c r="F19" s="208"/>
      <c r="G19" s="208"/>
      <c r="H19" s="208"/>
      <c r="I19" s="208"/>
      <c r="J19" s="138"/>
      <c r="K19" s="136"/>
      <c r="L19" s="135"/>
      <c r="M19" s="137"/>
      <c r="O19" s="139">
        <v>44177.760000000002</v>
      </c>
      <c r="P19" s="134" t="s">
        <v>498</v>
      </c>
    </row>
    <row r="20" spans="1:16" s="4" customFormat="1" ht="33.75" customHeight="1" x14ac:dyDescent="0.25">
      <c r="A20" s="98" t="s">
        <v>47</v>
      </c>
      <c r="B20" s="207" t="s">
        <v>217</v>
      </c>
      <c r="C20" s="369"/>
      <c r="D20" s="139">
        <f t="shared" si="4"/>
        <v>0</v>
      </c>
      <c r="E20" s="208"/>
      <c r="F20" s="208"/>
      <c r="G20" s="208"/>
      <c r="H20" s="208"/>
      <c r="I20" s="208"/>
      <c r="J20" s="138"/>
      <c r="K20" s="136"/>
      <c r="L20" s="135"/>
      <c r="M20" s="137"/>
      <c r="O20" s="139">
        <v>9412.7999999999993</v>
      </c>
      <c r="P20" s="134" t="s">
        <v>504</v>
      </c>
    </row>
    <row r="21" spans="1:16" s="4" customFormat="1" ht="33.75" customHeight="1" x14ac:dyDescent="0.25">
      <c r="A21" s="98" t="s">
        <v>47</v>
      </c>
      <c r="B21" s="207" t="s">
        <v>217</v>
      </c>
      <c r="C21" s="369"/>
      <c r="D21" s="139">
        <f>SUM(E21:I21)</f>
        <v>0</v>
      </c>
      <c r="E21" s="208"/>
      <c r="F21" s="208"/>
      <c r="G21" s="208"/>
      <c r="H21" s="208"/>
      <c r="I21" s="208"/>
      <c r="J21" s="138"/>
      <c r="K21" s="136"/>
      <c r="L21" s="135"/>
      <c r="M21" s="137"/>
      <c r="O21" s="139">
        <v>3818136</v>
      </c>
      <c r="P21" s="134" t="s">
        <v>505</v>
      </c>
    </row>
    <row r="22" spans="1:16" s="4" customFormat="1" ht="33.75" customHeight="1" x14ac:dyDescent="0.25">
      <c r="A22" s="98" t="s">
        <v>47</v>
      </c>
      <c r="B22" s="207" t="s">
        <v>217</v>
      </c>
      <c r="C22" s="369"/>
      <c r="D22" s="139">
        <f t="shared" si="0"/>
        <v>0</v>
      </c>
      <c r="E22" s="208"/>
      <c r="F22" s="208"/>
      <c r="G22" s="208"/>
      <c r="H22" s="208"/>
      <c r="I22" s="208"/>
      <c r="J22" s="138"/>
      <c r="K22" s="136"/>
      <c r="L22" s="135"/>
      <c r="M22" s="137"/>
      <c r="O22" s="139">
        <v>44177.760000000002</v>
      </c>
      <c r="P22" s="134" t="s">
        <v>498</v>
      </c>
    </row>
    <row r="23" spans="1:16" s="4" customFormat="1" ht="33.75" customHeight="1" x14ac:dyDescent="0.25">
      <c r="A23" s="98" t="s">
        <v>47</v>
      </c>
      <c r="B23" s="207" t="s">
        <v>217</v>
      </c>
      <c r="C23" s="369"/>
      <c r="D23" s="139">
        <f t="shared" si="0"/>
        <v>0</v>
      </c>
      <c r="E23" s="208"/>
      <c r="F23" s="208"/>
      <c r="G23" s="208"/>
      <c r="H23" s="208"/>
      <c r="I23" s="208"/>
      <c r="J23" s="138"/>
      <c r="K23" s="136"/>
      <c r="L23" s="135"/>
      <c r="M23" s="137"/>
      <c r="O23" s="139">
        <v>9412.7999999999993</v>
      </c>
      <c r="P23" s="134" t="s">
        <v>504</v>
      </c>
    </row>
    <row r="24" spans="1:16" s="4" customFormat="1" ht="33.75" customHeight="1" x14ac:dyDescent="0.25">
      <c r="A24" s="98" t="s">
        <v>47</v>
      </c>
      <c r="B24" s="207" t="s">
        <v>217</v>
      </c>
      <c r="C24" s="370"/>
      <c r="D24" s="139">
        <f>SUM(E24:I24)</f>
        <v>0</v>
      </c>
      <c r="E24" s="208"/>
      <c r="F24" s="208"/>
      <c r="G24" s="208"/>
      <c r="H24" s="208"/>
      <c r="I24" s="208"/>
      <c r="J24" s="138"/>
      <c r="K24" s="136"/>
      <c r="L24" s="135"/>
      <c r="M24" s="137"/>
      <c r="O24" s="139">
        <v>3818136</v>
      </c>
      <c r="P24" s="134" t="s">
        <v>505</v>
      </c>
    </row>
    <row r="25" spans="1:16" ht="67.5" customHeight="1" x14ac:dyDescent="0.25">
      <c r="A25" s="98" t="s">
        <v>47</v>
      </c>
      <c r="B25" s="1" t="s">
        <v>373</v>
      </c>
      <c r="C25" s="362">
        <f>'ПГ 2024-2026'!O70</f>
        <v>345000</v>
      </c>
      <c r="D25" s="139">
        <f t="shared" si="0"/>
        <v>0</v>
      </c>
      <c r="E25" s="139"/>
      <c r="F25" s="139"/>
      <c r="G25" s="139"/>
      <c r="H25" s="139"/>
      <c r="I25" s="139"/>
      <c r="J25" s="134"/>
      <c r="K25" s="139"/>
      <c r="L25" s="134"/>
      <c r="M25" s="134"/>
      <c r="O25" s="139">
        <v>10782.42</v>
      </c>
      <c r="P25" s="134" t="s">
        <v>506</v>
      </c>
    </row>
    <row r="26" spans="1:16" ht="60.75" customHeight="1" x14ac:dyDescent="0.25">
      <c r="A26" s="98" t="s">
        <v>47</v>
      </c>
      <c r="B26" s="1" t="s">
        <v>373</v>
      </c>
      <c r="C26" s="363"/>
      <c r="D26" s="139">
        <f t="shared" si="0"/>
        <v>0</v>
      </c>
      <c r="E26" s="139"/>
      <c r="F26" s="139"/>
      <c r="G26" s="139"/>
      <c r="H26" s="139"/>
      <c r="I26" s="139"/>
      <c r="J26" s="134"/>
      <c r="K26" s="139"/>
      <c r="L26" s="134"/>
      <c r="M26" s="134"/>
    </row>
    <row r="27" spans="1:16" ht="61.5" customHeight="1" x14ac:dyDescent="0.25">
      <c r="A27" s="98" t="s">
        <v>47</v>
      </c>
      <c r="B27" s="1" t="s">
        <v>373</v>
      </c>
      <c r="C27" s="363"/>
      <c r="D27" s="139">
        <f t="shared" si="0"/>
        <v>0</v>
      </c>
      <c r="E27" s="139"/>
      <c r="F27" s="139"/>
      <c r="G27" s="139"/>
      <c r="H27" s="139"/>
      <c r="I27" s="139"/>
      <c r="J27" s="134"/>
      <c r="K27" s="139"/>
      <c r="L27" s="134"/>
      <c r="M27" s="134"/>
    </row>
    <row r="28" spans="1:16" ht="60.75" customHeight="1" x14ac:dyDescent="0.25">
      <c r="A28" s="98" t="s">
        <v>47</v>
      </c>
      <c r="B28" s="1" t="s">
        <v>373</v>
      </c>
      <c r="C28" s="363"/>
      <c r="D28" s="139">
        <f t="shared" si="0"/>
        <v>0</v>
      </c>
      <c r="E28" s="139"/>
      <c r="F28" s="139"/>
      <c r="G28" s="139"/>
      <c r="H28" s="139"/>
      <c r="I28" s="139"/>
      <c r="J28" s="134"/>
      <c r="K28" s="139"/>
      <c r="L28" s="134"/>
      <c r="M28" s="134"/>
    </row>
    <row r="29" spans="1:16" ht="57.75" customHeight="1" x14ac:dyDescent="0.25">
      <c r="A29" s="98" t="s">
        <v>47</v>
      </c>
      <c r="B29" s="1" t="s">
        <v>373</v>
      </c>
      <c r="C29" s="363"/>
      <c r="D29" s="139">
        <f t="shared" si="0"/>
        <v>0</v>
      </c>
      <c r="E29" s="139"/>
      <c r="F29" s="139"/>
      <c r="G29" s="139"/>
      <c r="H29" s="139"/>
      <c r="I29" s="139"/>
      <c r="J29" s="134"/>
      <c r="K29" s="139"/>
      <c r="L29" s="134"/>
      <c r="M29" s="134"/>
    </row>
    <row r="30" spans="1:16" ht="67.5" customHeight="1" x14ac:dyDescent="0.25">
      <c r="A30" s="98" t="s">
        <v>47</v>
      </c>
      <c r="B30" s="1" t="s">
        <v>373</v>
      </c>
      <c r="C30" s="364"/>
      <c r="D30" s="139">
        <f t="shared" si="0"/>
        <v>0</v>
      </c>
      <c r="E30" s="139"/>
      <c r="F30" s="139"/>
      <c r="G30" s="139"/>
      <c r="H30" s="139"/>
      <c r="I30" s="139"/>
      <c r="J30" s="134"/>
      <c r="K30" s="134"/>
      <c r="L30" s="134"/>
      <c r="M30" s="134"/>
    </row>
    <row r="31" spans="1:16" ht="43.5" customHeight="1" x14ac:dyDescent="0.25">
      <c r="A31" s="98" t="s">
        <v>336</v>
      </c>
      <c r="B31" s="1" t="s">
        <v>330</v>
      </c>
      <c r="C31" s="362">
        <f>'ПГ 2024-2026'!O84</f>
        <v>2236300</v>
      </c>
      <c r="D31" s="139">
        <v>0</v>
      </c>
      <c r="E31" s="139"/>
      <c r="F31" s="139"/>
      <c r="G31" s="139"/>
      <c r="H31" s="139"/>
      <c r="I31" s="139"/>
      <c r="J31" s="134"/>
      <c r="K31" s="139"/>
      <c r="L31" s="134"/>
      <c r="M31" s="134"/>
    </row>
    <row r="32" spans="1:16" ht="43.5" customHeight="1" x14ac:dyDescent="0.25">
      <c r="A32" s="98" t="s">
        <v>336</v>
      </c>
      <c r="B32" s="1" t="s">
        <v>330</v>
      </c>
      <c r="C32" s="363"/>
      <c r="D32" s="139">
        <v>0</v>
      </c>
      <c r="E32" s="139"/>
      <c r="F32" s="139"/>
      <c r="G32" s="139"/>
      <c r="H32" s="139"/>
      <c r="I32" s="139"/>
      <c r="J32" s="134"/>
      <c r="K32" s="139"/>
      <c r="L32" s="134"/>
      <c r="M32" s="134"/>
    </row>
    <row r="33" spans="1:13" ht="43.5" customHeight="1" x14ac:dyDescent="0.25">
      <c r="A33" s="98" t="s">
        <v>336</v>
      </c>
      <c r="B33" s="1" t="s">
        <v>330</v>
      </c>
      <c r="C33" s="363"/>
      <c r="D33" s="139">
        <f t="shared" si="0"/>
        <v>0</v>
      </c>
      <c r="E33" s="139"/>
      <c r="F33" s="139"/>
      <c r="G33" s="139"/>
      <c r="H33" s="139"/>
      <c r="I33" s="139"/>
      <c r="J33" s="134"/>
      <c r="K33" s="139"/>
      <c r="L33" s="134"/>
      <c r="M33" s="134"/>
    </row>
    <row r="34" spans="1:13" ht="43.5" customHeight="1" x14ac:dyDescent="0.25">
      <c r="A34" s="98" t="s">
        <v>336</v>
      </c>
      <c r="B34" s="1" t="s">
        <v>330</v>
      </c>
      <c r="C34" s="363"/>
      <c r="D34" s="139">
        <f t="shared" si="0"/>
        <v>0</v>
      </c>
      <c r="E34" s="139"/>
      <c r="F34" s="139"/>
      <c r="G34" s="139"/>
      <c r="H34" s="139"/>
      <c r="I34" s="139"/>
      <c r="J34" s="134"/>
      <c r="K34" s="139"/>
      <c r="L34" s="134"/>
      <c r="M34" s="134"/>
    </row>
    <row r="35" spans="1:13" ht="43.5" customHeight="1" x14ac:dyDescent="0.25">
      <c r="A35" s="98" t="s">
        <v>336</v>
      </c>
      <c r="B35" s="1" t="s">
        <v>330</v>
      </c>
      <c r="C35" s="363"/>
      <c r="D35" s="139">
        <f t="shared" si="0"/>
        <v>0</v>
      </c>
      <c r="E35" s="139"/>
      <c r="F35" s="139"/>
      <c r="G35" s="139"/>
      <c r="H35" s="139"/>
      <c r="I35" s="139"/>
      <c r="J35" s="134"/>
      <c r="K35" s="139"/>
      <c r="L35" s="134"/>
      <c r="M35" s="134"/>
    </row>
    <row r="36" spans="1:13" ht="43.5" customHeight="1" x14ac:dyDescent="0.25">
      <c r="A36" s="98" t="s">
        <v>336</v>
      </c>
      <c r="B36" s="1" t="s">
        <v>330</v>
      </c>
      <c r="C36" s="363"/>
      <c r="D36" s="139">
        <f t="shared" si="0"/>
        <v>0</v>
      </c>
      <c r="E36" s="139"/>
      <c r="F36" s="139"/>
      <c r="G36" s="139"/>
      <c r="H36" s="139"/>
      <c r="I36" s="139"/>
      <c r="J36" s="134"/>
      <c r="K36" s="139"/>
      <c r="L36" s="134"/>
      <c r="M36" s="134"/>
    </row>
    <row r="37" spans="1:13" ht="43.5" customHeight="1" x14ac:dyDescent="0.25">
      <c r="A37" s="98" t="s">
        <v>336</v>
      </c>
      <c r="B37" s="1" t="s">
        <v>330</v>
      </c>
      <c r="C37" s="363"/>
      <c r="D37" s="139">
        <f t="shared" si="0"/>
        <v>0</v>
      </c>
      <c r="E37" s="139"/>
      <c r="F37" s="139"/>
      <c r="G37" s="139"/>
      <c r="H37" s="139"/>
      <c r="I37" s="139"/>
      <c r="J37" s="134"/>
      <c r="K37" s="139"/>
      <c r="L37" s="134"/>
      <c r="M37" s="134"/>
    </row>
    <row r="38" spans="1:13" ht="43.5" customHeight="1" x14ac:dyDescent="0.25">
      <c r="A38" s="1" t="s">
        <v>336</v>
      </c>
      <c r="B38" s="1" t="s">
        <v>330</v>
      </c>
      <c r="C38" s="364"/>
      <c r="D38" s="139">
        <f t="shared" si="0"/>
        <v>0</v>
      </c>
      <c r="E38" s="139"/>
      <c r="F38" s="139"/>
      <c r="G38" s="139"/>
      <c r="H38" s="139"/>
      <c r="I38" s="139"/>
      <c r="J38" s="134"/>
      <c r="K38" s="139"/>
      <c r="L38" s="134"/>
      <c r="M38" s="134"/>
    </row>
  </sheetData>
  <autoFilter ref="A3:M3"/>
  <mergeCells count="4">
    <mergeCell ref="C25:C30"/>
    <mergeCell ref="C31:C38"/>
    <mergeCell ref="C4:C16"/>
    <mergeCell ref="C17:C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O35"/>
  <sheetViews>
    <sheetView workbookViewId="0">
      <selection activeCell="D22" sqref="D22"/>
    </sheetView>
  </sheetViews>
  <sheetFormatPr defaultRowHeight="12.5" x14ac:dyDescent="0.25"/>
  <cols>
    <col min="4" max="4" width="66.54296875" customWidth="1"/>
    <col min="8" max="8" width="7.54296875" customWidth="1"/>
    <col min="9" max="9" width="9" bestFit="1" customWidth="1"/>
    <col min="10" max="10" width="10.1796875" bestFit="1" customWidth="1"/>
    <col min="11" max="11" width="12.7265625" customWidth="1"/>
  </cols>
  <sheetData>
    <row r="9" spans="4:15" ht="84.75" customHeight="1" x14ac:dyDescent="0.25">
      <c r="D9" s="146" t="s">
        <v>414</v>
      </c>
    </row>
    <row r="11" spans="4:15" x14ac:dyDescent="0.25">
      <c r="I11" s="150"/>
      <c r="J11" s="150"/>
      <c r="K11" s="150"/>
      <c r="L11" s="150"/>
      <c r="M11" s="150"/>
      <c r="N11" s="150"/>
      <c r="O11" s="150"/>
    </row>
    <row r="12" spans="4:15" ht="15.5" x14ac:dyDescent="0.25">
      <c r="G12" s="150"/>
      <c r="H12" s="150"/>
      <c r="I12" s="150"/>
      <c r="J12" s="150"/>
      <c r="K12" s="151"/>
      <c r="L12" s="150"/>
      <c r="M12" s="150"/>
      <c r="N12" s="150"/>
      <c r="O12" s="150"/>
    </row>
    <row r="13" spans="4:15" ht="15.5" x14ac:dyDescent="0.25">
      <c r="G13" s="150"/>
      <c r="H13" s="150"/>
      <c r="I13" s="150"/>
      <c r="J13" s="150"/>
      <c r="K13" s="151"/>
      <c r="L13" s="150"/>
      <c r="M13" s="150"/>
      <c r="N13" s="150"/>
      <c r="O13" s="150"/>
    </row>
    <row r="14" spans="4:15" ht="15.5" x14ac:dyDescent="0.25">
      <c r="G14" s="150"/>
      <c r="H14" s="150"/>
      <c r="I14" s="150"/>
      <c r="J14" s="150"/>
      <c r="K14" s="151"/>
      <c r="L14" s="150"/>
      <c r="M14" s="150"/>
      <c r="N14" s="150"/>
      <c r="O14" s="150"/>
    </row>
    <row r="15" spans="4:15" ht="15.5" x14ac:dyDescent="0.25">
      <c r="G15" s="150"/>
      <c r="H15" s="151"/>
      <c r="I15" s="151"/>
      <c r="J15" s="156"/>
      <c r="K15" s="155"/>
      <c r="L15" s="150"/>
      <c r="M15" s="150"/>
      <c r="N15" s="150"/>
      <c r="O15" s="150"/>
    </row>
    <row r="16" spans="4:15" ht="15.5" x14ac:dyDescent="0.25">
      <c r="G16" s="150"/>
      <c r="H16" s="151"/>
      <c r="I16" s="151"/>
      <c r="J16" s="156"/>
      <c r="K16" s="155"/>
      <c r="L16" s="150"/>
      <c r="M16" s="150"/>
      <c r="N16" s="150"/>
      <c r="O16" s="150"/>
    </row>
    <row r="17" spans="7:15" ht="15.5" x14ac:dyDescent="0.25">
      <c r="G17" s="150"/>
      <c r="H17" s="151"/>
      <c r="I17" s="151"/>
      <c r="J17" s="156"/>
      <c r="K17" s="155"/>
      <c r="L17" s="150"/>
      <c r="M17" s="150"/>
      <c r="N17" s="150"/>
      <c r="O17" s="150"/>
    </row>
    <row r="18" spans="7:15" ht="15.5" x14ac:dyDescent="0.25">
      <c r="G18" s="150"/>
      <c r="H18" s="151"/>
      <c r="I18" s="151"/>
      <c r="J18" s="156"/>
      <c r="K18" s="155"/>
      <c r="L18" s="150"/>
      <c r="M18" s="150"/>
      <c r="N18" s="150"/>
      <c r="O18" s="150"/>
    </row>
    <row r="19" spans="7:15" ht="15.5" x14ac:dyDescent="0.25">
      <c r="G19" s="150"/>
      <c r="H19" s="151"/>
      <c r="I19" s="156"/>
      <c r="J19" s="156"/>
      <c r="K19" s="155"/>
      <c r="L19" s="150"/>
      <c r="M19" s="150"/>
      <c r="N19" s="150"/>
      <c r="O19" s="150"/>
    </row>
    <row r="20" spans="7:15" ht="15.5" x14ac:dyDescent="0.25">
      <c r="G20" s="150"/>
      <c r="H20" s="151"/>
      <c r="I20" s="156"/>
      <c r="J20" s="156"/>
      <c r="K20" s="155"/>
      <c r="L20" s="150"/>
      <c r="M20" s="150"/>
      <c r="N20" s="150"/>
      <c r="O20" s="150"/>
    </row>
    <row r="21" spans="7:15" ht="15.5" x14ac:dyDescent="0.25">
      <c r="G21" s="150"/>
      <c r="H21" s="151"/>
      <c r="I21" s="156"/>
      <c r="J21" s="156"/>
      <c r="K21" s="155"/>
      <c r="L21" s="150"/>
      <c r="M21" s="150"/>
      <c r="N21" s="150"/>
      <c r="O21" s="150"/>
    </row>
    <row r="22" spans="7:15" ht="15.5" x14ac:dyDescent="0.25">
      <c r="G22" s="150"/>
      <c r="H22" s="151"/>
      <c r="I22" s="151"/>
      <c r="J22" s="156"/>
      <c r="K22" s="155"/>
      <c r="L22" s="150"/>
      <c r="M22" s="150"/>
      <c r="N22" s="150"/>
      <c r="O22" s="150"/>
    </row>
    <row r="23" spans="7:15" ht="15.5" x14ac:dyDescent="0.25">
      <c r="G23" s="150"/>
      <c r="H23" s="151"/>
      <c r="I23" s="151"/>
      <c r="J23" s="151"/>
      <c r="K23" s="155"/>
      <c r="L23" s="150"/>
      <c r="M23" s="150"/>
      <c r="N23" s="150"/>
      <c r="O23" s="150"/>
    </row>
    <row r="24" spans="7:15" ht="15.5" x14ac:dyDescent="0.25">
      <c r="G24" s="150"/>
      <c r="H24" s="151"/>
      <c r="I24" s="151"/>
      <c r="J24" s="156"/>
      <c r="K24" s="155"/>
      <c r="L24" s="150"/>
      <c r="M24" s="150"/>
      <c r="N24" s="150"/>
      <c r="O24" s="150"/>
    </row>
    <row r="25" spans="7:15" ht="15.5" x14ac:dyDescent="0.25">
      <c r="G25" s="150"/>
      <c r="H25" s="151"/>
      <c r="I25" s="156"/>
      <c r="J25" s="156"/>
      <c r="K25" s="155"/>
      <c r="L25" s="150"/>
      <c r="M25" s="150"/>
      <c r="N25" s="150"/>
      <c r="O25" s="150"/>
    </row>
    <row r="26" spans="7:15" ht="15.5" x14ac:dyDescent="0.25">
      <c r="G26" s="150"/>
      <c r="H26" s="150"/>
      <c r="I26" s="150"/>
      <c r="J26" s="150"/>
      <c r="K26" s="155"/>
      <c r="L26" s="150"/>
      <c r="M26" s="150"/>
      <c r="N26" s="150"/>
      <c r="O26" s="150"/>
    </row>
    <row r="27" spans="7:15" ht="15.5" x14ac:dyDescent="0.25">
      <c r="G27" s="150"/>
      <c r="H27" s="150"/>
      <c r="I27" s="150"/>
      <c r="J27" s="150"/>
      <c r="K27" s="151"/>
      <c r="L27" s="150"/>
      <c r="M27" s="150"/>
      <c r="N27" s="150"/>
      <c r="O27" s="150"/>
    </row>
    <row r="28" spans="7:15" ht="15.5" x14ac:dyDescent="0.25">
      <c r="G28" s="150"/>
      <c r="H28" s="150"/>
      <c r="I28" s="150"/>
      <c r="J28" s="150"/>
      <c r="K28" s="151"/>
      <c r="L28" s="150"/>
      <c r="M28" s="150"/>
      <c r="N28" s="150"/>
      <c r="O28" s="150"/>
    </row>
    <row r="29" spans="7:15" ht="15.5" x14ac:dyDescent="0.25">
      <c r="G29" s="150"/>
      <c r="H29" s="150"/>
      <c r="I29" s="150"/>
      <c r="J29" s="150"/>
      <c r="K29" s="151"/>
      <c r="L29" s="150"/>
      <c r="M29" s="150"/>
      <c r="N29" s="150"/>
      <c r="O29" s="150"/>
    </row>
    <row r="30" spans="7:15" ht="15.5" x14ac:dyDescent="0.25">
      <c r="G30" s="150"/>
      <c r="H30" s="150"/>
      <c r="I30" s="150"/>
      <c r="J30" s="150"/>
      <c r="K30" s="151"/>
      <c r="L30" s="150"/>
      <c r="M30" s="150"/>
      <c r="N30" s="150"/>
      <c r="O30" s="150"/>
    </row>
    <row r="31" spans="7:15" ht="15.5" x14ac:dyDescent="0.25">
      <c r="G31" s="150"/>
      <c r="H31" s="150"/>
      <c r="I31" s="150"/>
      <c r="J31" s="150"/>
      <c r="K31" s="151"/>
      <c r="L31" s="150"/>
      <c r="M31" s="150"/>
      <c r="N31" s="150"/>
      <c r="O31" s="150"/>
    </row>
    <row r="32" spans="7:15" ht="15.5" x14ac:dyDescent="0.25">
      <c r="G32" s="150"/>
      <c r="H32" s="150"/>
      <c r="I32" s="150"/>
      <c r="J32" s="150"/>
      <c r="K32" s="151"/>
      <c r="L32" s="150"/>
      <c r="M32" s="150"/>
      <c r="N32" s="150"/>
      <c r="O32" s="150"/>
    </row>
    <row r="33" spans="9:15" ht="15.5" x14ac:dyDescent="0.25">
      <c r="I33" s="150"/>
      <c r="J33" s="150"/>
      <c r="K33" s="151"/>
      <c r="L33" s="150"/>
      <c r="M33" s="150"/>
      <c r="N33" s="150"/>
      <c r="O33" s="150"/>
    </row>
    <row r="34" spans="9:15" x14ac:dyDescent="0.25">
      <c r="I34" s="150"/>
      <c r="J34" s="150"/>
      <c r="K34" s="150"/>
      <c r="L34" s="150"/>
      <c r="M34" s="150"/>
      <c r="N34" s="150"/>
      <c r="O34" s="150"/>
    </row>
    <row r="35" spans="9:15" x14ac:dyDescent="0.25">
      <c r="I35" s="150"/>
      <c r="J35" s="150"/>
      <c r="K35" s="150"/>
      <c r="L35" s="150"/>
      <c r="M35" s="150"/>
      <c r="N35" s="150"/>
      <c r="O35" s="15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ПГ 2024-2026</vt:lpstr>
      <vt:lpstr>РАЗМЕЩЕНИЯ</vt:lpstr>
      <vt:lpstr>ЕП</vt:lpstr>
      <vt:lpstr>ЕП п.4</vt:lpstr>
      <vt:lpstr>ЕП п.23</vt:lpstr>
      <vt:lpstr>Лист1</vt:lpstr>
      <vt:lpstr>'ЕП п.23'!_ФильтрБазыДанных</vt:lpstr>
      <vt:lpstr>'ПГ 2024-2026'!Print_Area</vt:lpstr>
      <vt:lpstr>РАЗМЕЩЕНИЯ!Область_печати</vt:lpstr>
    </vt:vector>
  </TitlesOfParts>
  <Company>Stimulsoft Reports 2016.2.0 from 23 September 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Пользователь</dc:creator>
  <cp:lastModifiedBy>Пользователь</cp:lastModifiedBy>
  <cp:lastPrinted>2024-01-31T05:46:09Z</cp:lastPrinted>
  <dcterms:created xsi:type="dcterms:W3CDTF">2020-08-25T11:57:18Z</dcterms:created>
  <dcterms:modified xsi:type="dcterms:W3CDTF">2024-01-31T05:46:17Z</dcterms:modified>
</cp:coreProperties>
</file>